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CIEMBRE 18 PARA ALTOR\TITULO IV\Informacion Presupuestal\"/>
    </mc:Choice>
  </mc:AlternateContent>
  <xr:revisionPtr revIDLastSave="0" documentId="13_ncr:1_{6E585A08-18CA-4914-8BCE-5706AE4370D3}" xr6:coauthVersionLast="41" xr6:coauthVersionMax="41" xr10:uidLastSave="{00000000-0000-0000-0000-000000000000}"/>
  <bookViews>
    <workbookView xWindow="16284" yWindow="-108" windowWidth="19416" windowHeight="10440" xr2:uid="{00000000-000D-0000-FFFF-FFFF00000000}"/>
  </bookViews>
  <sheets>
    <sheet name="o 2018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I38" i="3" s="1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E38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0" i="3" l="1"/>
  <c r="G52" i="3"/>
  <c r="H38" i="3"/>
  <c r="J52" i="3"/>
  <c r="J57" i="3"/>
  <c r="H30" i="3"/>
  <c r="H62" i="3"/>
  <c r="F38" i="3"/>
  <c r="F62" i="3" s="1"/>
  <c r="G18" i="3"/>
  <c r="G30" i="3" s="1"/>
  <c r="G38" i="3"/>
  <c r="G57" i="3"/>
  <c r="J38" i="3"/>
  <c r="J62" i="3" l="1"/>
</calcChain>
</file>

<file path=xl/sharedStrings.xml><?xml version="1.0" encoding="utf-8"?>
<sst xmlns="http://schemas.openxmlformats.org/spreadsheetml/2006/main" count="162" uniqueCount="44">
  <si>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</si>
  <si>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</si>
  <si>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</si>
  <si>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</si>
  <si>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</si>
  <si>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</si>
  <si>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</si>
  <si>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</si>
  <si>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</si>
  <si>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</si>
  <si>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</si>
  <si>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</si>
  <si>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</si>
  <si>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</si>
  <si>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</si>
  <si>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</si>
  <si>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</si>
  <si>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</si>
  <si>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</si>
  <si>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</si>
  <si>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</si>
  <si>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</si>
  <si>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</si>
  <si>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</si>
  <si>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</si>
  <si>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</si>
  <si>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</si>
  <si>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</si>
  <si>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</si>
  <si>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</si>
  <si>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</si>
  <si>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</si>
  <si>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</si>
  <si>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</si>
  <si>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</si>
  <si>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</si>
  <si>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</si>
  <si>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</si>
  <si>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</si>
  <si>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</si>
  <si>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Del 1 de enero al 31 de diciembre de 2018</t>
  </si>
  <si>
    <t>Sector Central del Poder Ejecutivo del Estado Libre y Soberano de México</t>
  </si>
  <si>
    <t>Estado Analítico de Ingresos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</si>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</sst>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8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4" fillId="2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0" fontId="6" fillId="2" borderId="0" xfId="4" applyFont="1" applyFill="1" applyAlignment="1">
      <alignment horizontal="center" vertical="center"/>
    </xf>
    <xf numFmtId="37" fontId="15" fillId="0" borderId="2" xfId="1" applyNumberFormat="1" applyFont="1" applyBorder="1" applyAlignment="1">
      <alignment horizontal="center" vertical="center"/>
    </xf>
    <xf numFmtId="37" fontId="15" fillId="0" borderId="2" xfId="1" applyNumberFormat="1" applyFont="1" applyBorder="1" applyAlignment="1">
      <alignment horizontal="center" wrapText="1"/>
    </xf>
    <xf numFmtId="37" fontId="15" fillId="0" borderId="2" xfId="1" applyNumberFormat="1" applyFont="1" applyBorder="1" applyAlignment="1">
      <alignment horizontal="center"/>
    </xf>
    <xf numFmtId="37" fontId="15" fillId="0" borderId="3" xfId="1" applyNumberFormat="1" applyFont="1" applyBorder="1" applyAlignment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>
      <alignment horizontal="right"/>
    </xf>
    <xf numFmtId="164" fontId="3" fillId="2" borderId="18" xfId="2" applyNumberFormat="1" applyFont="1" applyFill="1" applyBorder="1" applyAlignment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>
      <alignment horizontal="right"/>
    </xf>
    <xf numFmtId="164" fontId="4" fillId="2" borderId="9" xfId="4" applyNumberFormat="1" applyFont="1" applyFill="1" applyBorder="1" applyAlignment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vertical="top" wrapText="1"/>
    </xf>
    <xf numFmtId="37" fontId="12" fillId="0" borderId="2" xfId="1" applyNumberFormat="1" applyFont="1" applyBorder="1" applyAlignment="1">
      <alignment horizontal="center" wrapText="1"/>
    </xf>
    <xf numFmtId="37" fontId="15" fillId="0" borderId="0" xfId="1" applyNumberFormat="1" applyFont="1" applyAlignment="1">
      <alignment horizontal="center"/>
    </xf>
    <xf numFmtId="0" fontId="18" fillId="2" borderId="0" xfId="0" applyFont="1" applyFill="1" applyAlignment="1">
      <alignment horizontal="left" vertical="center" wrapText="1"/>
    </xf>
    <xf numFmtId="4" fontId="11" fillId="0" borderId="0" xfId="0" applyNumberFormat="1" applyFont="1"/>
    <xf numFmtId="0" fontId="19" fillId="0" borderId="0" xfId="0" applyFont="1"/>
    <xf numFmtId="0" fontId="16" fillId="0" borderId="0" xfId="0" applyFont="1"/>
    <xf numFmtId="43" fontId="16" fillId="0" borderId="0" xfId="0" applyNumberFormat="1" applyFont="1"/>
    <xf numFmtId="43" fontId="15" fillId="0" borderId="0" xfId="0" applyNumberFormat="1" applyFo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/>
    <xf numFmtId="164" fontId="7" fillId="2" borderId="23" xfId="4" applyNumberFormat="1" applyFont="1" applyFill="1" applyBorder="1"/>
    <xf numFmtId="0" fontId="1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4" xfId="1" applyNumberFormat="1" applyFont="1" applyBorder="1" applyAlignment="1">
      <alignment horizontal="center" vertical="center" wrapText="1"/>
    </xf>
    <xf numFmtId="37" fontId="15" fillId="0" borderId="5" xfId="1" applyNumberFormat="1" applyFont="1" applyBorder="1" applyAlignment="1">
      <alignment horizontal="center" vertical="center"/>
    </xf>
    <xf numFmtId="37" fontId="15" fillId="0" borderId="16" xfId="1" applyNumberFormat="1" applyFont="1" applyBorder="1" applyAlignment="1">
      <alignment horizontal="center" vertical="center"/>
    </xf>
    <xf numFmtId="37" fontId="15" fillId="0" borderId="6" xfId="1" applyNumberFormat="1" applyFont="1" applyBorder="1" applyAlignment="1">
      <alignment horizontal="center" vertical="center"/>
    </xf>
    <xf numFmtId="37" fontId="15" fillId="0" borderId="0" xfId="1" applyNumberFormat="1" applyFont="1" applyAlignment="1">
      <alignment horizontal="center" vertical="center"/>
    </xf>
    <xf numFmtId="37" fontId="15" fillId="0" borderId="18" xfId="1" applyNumberFormat="1" applyFont="1" applyBorder="1" applyAlignment="1">
      <alignment horizontal="center" vertical="center"/>
    </xf>
    <xf numFmtId="37" fontId="15" fillId="0" borderId="7" xfId="1" applyNumberFormat="1" applyFont="1" applyBorder="1" applyAlignment="1">
      <alignment horizontal="center" vertical="center"/>
    </xf>
    <xf numFmtId="37" fontId="15" fillId="0" borderId="8" xfId="1" applyNumberFormat="1" applyFont="1" applyBorder="1" applyAlignment="1">
      <alignment horizontal="center" vertical="center"/>
    </xf>
    <xf numFmtId="37" fontId="15" fillId="0" borderId="20" xfId="1" applyNumberFormat="1" applyFont="1" applyBorder="1" applyAlignment="1">
      <alignment horizontal="center" vertical="center"/>
    </xf>
    <xf numFmtId="37" fontId="15" fillId="0" borderId="9" xfId="1" applyNumberFormat="1" applyFont="1" applyBorder="1" applyAlignment="1">
      <alignment horizontal="center"/>
    </xf>
    <xf numFmtId="37" fontId="15" fillId="0" borderId="10" xfId="1" applyNumberFormat="1" applyFont="1" applyBorder="1" applyAlignment="1">
      <alignment horizontal="center"/>
    </xf>
    <xf numFmtId="37" fontId="15" fillId="0" borderId="11" xfId="1" applyNumberFormat="1" applyFont="1" applyBorder="1" applyAlignment="1">
      <alignment horizontal="center"/>
    </xf>
    <xf numFmtId="37" fontId="15" fillId="0" borderId="3" xfId="1" applyNumberFormat="1" applyFont="1" applyBorder="1" applyAlignment="1">
      <alignment horizontal="center" vertical="center" wrapText="1"/>
    </xf>
    <xf numFmtId="37" fontId="15" fillId="0" borderId="23" xfId="1" applyNumberFormat="1" applyFont="1" applyBorder="1" applyAlignment="1">
      <alignment horizontal="center" vertical="center" wrapText="1"/>
    </xf>
    <xf numFmtId="37" fontId="15" fillId="0" borderId="4" xfId="1" applyNumberFormat="1" applyFont="1" applyBorder="1" applyAlignment="1">
      <alignment horizontal="center"/>
    </xf>
    <xf numFmtId="37" fontId="15" fillId="0" borderId="5" xfId="1" applyNumberFormat="1" applyFont="1" applyBorder="1" applyAlignment="1">
      <alignment horizontal="center"/>
    </xf>
    <xf numFmtId="37" fontId="15" fillId="0" borderId="16" xfId="1" applyNumberFormat="1" applyFont="1" applyBorder="1" applyAlignment="1">
      <alignment horizontal="center"/>
    </xf>
    <xf numFmtId="37" fontId="15" fillId="0" borderId="6" xfId="1" applyNumberFormat="1" applyFont="1" applyBorder="1" applyAlignment="1">
      <alignment horizontal="center"/>
    </xf>
    <xf numFmtId="37" fontId="15" fillId="0" borderId="0" xfId="1" applyNumberFormat="1" applyFont="1" applyAlignment="1">
      <alignment horizontal="center"/>
    </xf>
    <xf numFmtId="37" fontId="15" fillId="0" borderId="18" xfId="1" applyNumberFormat="1" applyFont="1" applyBorder="1" applyAlignment="1">
      <alignment horizontal="center"/>
    </xf>
    <xf numFmtId="37" fontId="15" fillId="0" borderId="7" xfId="1" applyNumberFormat="1" applyFont="1" applyBorder="1" applyAlignment="1">
      <alignment horizontal="center"/>
    </xf>
    <xf numFmtId="37" fontId="15" fillId="0" borderId="8" xfId="1" applyNumberFormat="1" applyFont="1" applyBorder="1" applyAlignment="1">
      <alignment horizontal="center"/>
    </xf>
    <xf numFmtId="37" fontId="15" fillId="0" borderId="20" xfId="1" applyNumberFormat="1" applyFont="1" applyBorder="1" applyAlignment="1">
      <alignment horizontal="center"/>
    </xf>
    <xf numFmtId="0" fontId="20" fillId="0" borderId="0" xfId="0" applyFont="1" applyAlignment="1">
      <alignment horizontal="left" vertical="top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tabSelected="1" workbookViewId="0">
      <selection activeCell="F71" sqref="F71"/>
    </sheetView>
  </sheetViews>
  <sheetFormatPr baseColWidth="10" defaultColWidth="11.44140625" defaultRowHeight="13.8"/>
  <cols>
    <col min="1" max="1" width="11.44140625" style="1"/>
    <col min="2" max="2" width="16.88671875" style="1" customWidth="1"/>
    <col min="3" max="3" width="11.44140625" style="1"/>
    <col min="4" max="4" width="17.109375" style="1" customWidth="1"/>
    <col min="5" max="5" width="17.33203125" style="1" customWidth="1"/>
    <col min="6" max="6" width="13.5546875" style="1" customWidth="1"/>
    <col min="7" max="7" width="16.33203125" style="1" customWidth="1"/>
    <col min="8" max="8" width="10.33203125" style="1" customWidth="1"/>
    <col min="9" max="9" width="17" style="1" customWidth="1"/>
    <col min="10" max="10" width="16.88671875" style="1" customWidth="1"/>
    <col min="11" max="12" width="11.44140625" style="1"/>
    <col min="13" max="13" width="28" style="67" customWidth="1"/>
    <col min="14" max="16384" width="11.44140625" style="1"/>
  </cols>
  <sheetData>
    <row r="1" spans="2:10" ht="14.4" thickBot="1"/>
    <row r="2" spans="2:10">
      <c r="B2" s="108" t="s">
        <v>41</v>
      </c>
      <c r="C2" s="109"/>
      <c r="D2" s="109"/>
      <c r="E2" s="109"/>
      <c r="F2" s="109"/>
      <c r="G2" s="109"/>
      <c r="H2" s="109"/>
      <c r="I2" s="109"/>
      <c r="J2" s="110"/>
    </row>
    <row r="3" spans="2:10">
      <c r="B3" s="111" t="s">
        <v>42</v>
      </c>
      <c r="C3" s="112"/>
      <c r="D3" s="112"/>
      <c r="E3" s="112"/>
      <c r="F3" s="112"/>
      <c r="G3" s="112"/>
      <c r="H3" s="112"/>
      <c r="I3" s="112"/>
      <c r="J3" s="113"/>
    </row>
    <row r="4" spans="2:10">
      <c r="B4" s="111" t="s">
        <v>40</v>
      </c>
      <c r="C4" s="112"/>
      <c r="D4" s="112"/>
      <c r="E4" s="112"/>
      <c r="F4" s="112"/>
      <c r="G4" s="112"/>
      <c r="H4" s="112"/>
      <c r="I4" s="112"/>
      <c r="J4" s="113"/>
    </row>
    <row r="5" spans="2:10" ht="14.4" thickBot="1">
      <c r="B5" s="114" t="s">
        <v>32</v>
      </c>
      <c r="C5" s="115"/>
      <c r="D5" s="115"/>
      <c r="E5" s="115"/>
      <c r="F5" s="115"/>
      <c r="G5" s="115"/>
      <c r="H5" s="115"/>
      <c r="I5" s="115"/>
      <c r="J5" s="116"/>
    </row>
    <row r="6" spans="2:10" ht="14.4" thickBot="1">
      <c r="B6" s="2"/>
      <c r="C6" s="2"/>
      <c r="D6" s="2"/>
      <c r="E6" s="3"/>
      <c r="F6" s="4"/>
      <c r="G6" s="4"/>
      <c r="H6" s="4"/>
      <c r="I6" s="4"/>
      <c r="J6" s="4"/>
    </row>
    <row r="7" spans="2:10" ht="14.4" thickBot="1">
      <c r="B7" s="94" t="s">
        <v>0</v>
      </c>
      <c r="C7" s="95"/>
      <c r="D7" s="96"/>
      <c r="E7" s="103" t="s">
        <v>1</v>
      </c>
      <c r="F7" s="104"/>
      <c r="G7" s="104"/>
      <c r="H7" s="104"/>
      <c r="I7" s="105"/>
      <c r="J7" s="106" t="s">
        <v>2</v>
      </c>
    </row>
    <row r="8" spans="2:10" ht="21.6" thickBot="1">
      <c r="B8" s="97"/>
      <c r="C8" s="98"/>
      <c r="D8" s="99"/>
      <c r="E8" s="12" t="s">
        <v>3</v>
      </c>
      <c r="F8" s="64" t="s">
        <v>4</v>
      </c>
      <c r="G8" s="12" t="s">
        <v>5</v>
      </c>
      <c r="H8" s="12" t="s">
        <v>6</v>
      </c>
      <c r="I8" s="12" t="s">
        <v>7</v>
      </c>
      <c r="J8" s="107"/>
    </row>
    <row r="9" spans="2:10" ht="14.4" thickBot="1">
      <c r="B9" s="97"/>
      <c r="C9" s="98"/>
      <c r="D9" s="99"/>
      <c r="E9" s="15" t="s">
        <v>8</v>
      </c>
      <c r="F9" s="15" t="s">
        <v>9</v>
      </c>
      <c r="G9" s="15" t="s">
        <v>10</v>
      </c>
      <c r="H9" s="65" t="s">
        <v>11</v>
      </c>
      <c r="I9" s="15" t="s">
        <v>12</v>
      </c>
      <c r="J9" s="15" t="s">
        <v>29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85" t="s">
        <v>13</v>
      </c>
      <c r="C11" s="86"/>
      <c r="D11" s="86"/>
      <c r="E11" s="42">
        <v>19920975</v>
      </c>
      <c r="F11" s="42"/>
      <c r="G11" s="43">
        <f t="shared" ref="G11:G18" si="0">E11+F11</f>
        <v>19920975</v>
      </c>
      <c r="H11" s="42"/>
      <c r="I11" s="42">
        <v>19572236.600000001</v>
      </c>
      <c r="J11" s="44">
        <f>I11-E11</f>
        <v>-348738.39999999851</v>
      </c>
    </row>
    <row r="12" spans="2:10" ht="26.25" customHeight="1">
      <c r="B12" s="85" t="s">
        <v>14</v>
      </c>
      <c r="C12" s="86"/>
      <c r="D12" s="86"/>
      <c r="E12" s="42"/>
      <c r="F12" s="42"/>
      <c r="G12" s="43"/>
      <c r="H12" s="42"/>
      <c r="I12" s="42"/>
      <c r="J12" s="44">
        <f t="shared" ref="J12:J27" si="1">I12-E12</f>
        <v>0</v>
      </c>
    </row>
    <row r="13" spans="2:10">
      <c r="B13" s="85" t="s">
        <v>15</v>
      </c>
      <c r="C13" s="86"/>
      <c r="D13" s="86"/>
      <c r="E13" s="42">
        <v>597998</v>
      </c>
      <c r="F13" s="42"/>
      <c r="G13" s="43">
        <f t="shared" si="0"/>
        <v>597998</v>
      </c>
      <c r="H13" s="42"/>
      <c r="I13" s="42">
        <v>458278.40000000002</v>
      </c>
      <c r="J13" s="44">
        <f t="shared" si="1"/>
        <v>-139719.59999999998</v>
      </c>
    </row>
    <row r="14" spans="2:10">
      <c r="B14" s="85" t="s">
        <v>16</v>
      </c>
      <c r="C14" s="86"/>
      <c r="D14" s="86"/>
      <c r="E14" s="42">
        <v>5418673</v>
      </c>
      <c r="F14" s="42"/>
      <c r="G14" s="43">
        <f t="shared" si="0"/>
        <v>5418673</v>
      </c>
      <c r="H14" s="42"/>
      <c r="I14" s="42">
        <v>5603523.7999999998</v>
      </c>
      <c r="J14" s="44">
        <f t="shared" si="1"/>
        <v>184850.79999999981</v>
      </c>
    </row>
    <row r="15" spans="2:10">
      <c r="B15" s="85" t="s">
        <v>17</v>
      </c>
      <c r="C15" s="86"/>
      <c r="D15" s="86"/>
      <c r="E15" s="43">
        <v>15086</v>
      </c>
      <c r="F15" s="43">
        <f>F16+F17</f>
        <v>0</v>
      </c>
      <c r="G15" s="43">
        <f t="shared" si="0"/>
        <v>15086</v>
      </c>
      <c r="H15" s="43">
        <f>H16+H17</f>
        <v>0</v>
      </c>
      <c r="I15" s="43">
        <v>12368.2</v>
      </c>
      <c r="J15" s="44">
        <f t="shared" si="1"/>
        <v>-2717.7999999999993</v>
      </c>
    </row>
    <row r="16" spans="2:10">
      <c r="B16" s="18" t="s">
        <v>30</v>
      </c>
      <c r="C16" s="86"/>
      <c r="D16" s="86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31</v>
      </c>
      <c r="C17" s="86"/>
      <c r="D17" s="86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85" t="s">
        <v>18</v>
      </c>
      <c r="C18" s="86"/>
      <c r="D18" s="86"/>
      <c r="E18" s="43">
        <v>11889239</v>
      </c>
      <c r="F18" s="43">
        <f>F19+F20</f>
        <v>0</v>
      </c>
      <c r="G18" s="43">
        <f t="shared" si="0"/>
        <v>11889239</v>
      </c>
      <c r="H18" s="43">
        <f>H19+H20</f>
        <v>0</v>
      </c>
      <c r="I18" s="43">
        <v>3106421.5</v>
      </c>
      <c r="J18" s="44">
        <f t="shared" si="1"/>
        <v>-8782817.5</v>
      </c>
    </row>
    <row r="19" spans="2:10">
      <c r="B19" s="18" t="s">
        <v>30</v>
      </c>
      <c r="C19" s="86"/>
      <c r="D19" s="86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31</v>
      </c>
      <c r="C20" s="86"/>
      <c r="D20" s="86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34</v>
      </c>
      <c r="C21" s="66"/>
      <c r="D21" s="66"/>
      <c r="E21" s="42">
        <v>546000</v>
      </c>
      <c r="F21" s="42"/>
      <c r="G21" s="43">
        <f>E21+F21</f>
        <v>546000</v>
      </c>
      <c r="H21" s="42"/>
      <c r="I21" s="42">
        <v>1003457.1</v>
      </c>
      <c r="J21" s="44">
        <f>I21-E21</f>
        <v>457457.1</v>
      </c>
    </row>
    <row r="22" spans="2:10">
      <c r="B22" s="85" t="s">
        <v>19</v>
      </c>
      <c r="C22" s="86"/>
      <c r="D22" s="86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85" t="s">
        <v>20</v>
      </c>
      <c r="C23" s="86"/>
      <c r="D23" s="86"/>
      <c r="E23" s="42">
        <v>171643406</v>
      </c>
      <c r="F23" s="42"/>
      <c r="G23" s="43">
        <f t="shared" si="2"/>
        <v>171643406</v>
      </c>
      <c r="H23" s="42"/>
      <c r="I23" s="42">
        <v>189515869.09999999</v>
      </c>
      <c r="J23" s="44">
        <f t="shared" si="1"/>
        <v>17872463.099999994</v>
      </c>
    </row>
    <row r="24" spans="2:10" ht="14.25" customHeight="1">
      <c r="B24" s="85" t="s">
        <v>39</v>
      </c>
      <c r="C24" s="86"/>
      <c r="D24" s="86"/>
      <c r="E24" s="42">
        <v>26711220</v>
      </c>
      <c r="F24" s="42"/>
      <c r="G24" s="43">
        <f t="shared" si="2"/>
        <v>26711220</v>
      </c>
      <c r="H24" s="42"/>
      <c r="I24" s="42">
        <v>29611905.899999999</v>
      </c>
      <c r="J24" s="44">
        <f t="shared" si="1"/>
        <v>2900685.8999999985</v>
      </c>
    </row>
    <row r="25" spans="2:10" ht="30.75" customHeight="1">
      <c r="B25" s="85" t="s">
        <v>21</v>
      </c>
      <c r="C25" s="86"/>
      <c r="D25" s="86"/>
      <c r="E25" s="42"/>
      <c r="F25" s="42"/>
      <c r="G25" s="43">
        <f t="shared" si="2"/>
        <v>0</v>
      </c>
      <c r="H25" s="42"/>
      <c r="I25" s="42"/>
      <c r="J25" s="44">
        <f>I25-E25</f>
        <v>0</v>
      </c>
    </row>
    <row r="26" spans="2:10" ht="13.5" customHeight="1">
      <c r="B26" s="87" t="s">
        <v>35</v>
      </c>
      <c r="C26" s="88"/>
      <c r="D26" s="89"/>
      <c r="E26" s="42">
        <v>2460661</v>
      </c>
      <c r="F26" s="42"/>
      <c r="G26" s="43">
        <f t="shared" si="2"/>
        <v>2460661</v>
      </c>
      <c r="H26" s="42"/>
      <c r="I26" s="42">
        <v>0</v>
      </c>
      <c r="J26" s="44">
        <f t="shared" si="1"/>
        <v>-2460661</v>
      </c>
    </row>
    <row r="27" spans="2:10">
      <c r="B27" s="85" t="s">
        <v>22</v>
      </c>
      <c r="C27" s="86"/>
      <c r="D27" s="86"/>
      <c r="E27" s="42">
        <v>7446707</v>
      </c>
      <c r="F27" s="42"/>
      <c r="G27" s="43">
        <f t="shared" si="2"/>
        <v>7446707</v>
      </c>
      <c r="H27" s="42"/>
      <c r="I27" s="42">
        <v>37005891.600000001</v>
      </c>
      <c r="J27" s="44">
        <f t="shared" si="1"/>
        <v>29559184.600000001</v>
      </c>
    </row>
    <row r="28" spans="2:10">
      <c r="B28" s="87" t="s">
        <v>36</v>
      </c>
      <c r="C28" s="88"/>
      <c r="D28" s="89"/>
      <c r="E28" s="42"/>
      <c r="F28" s="42"/>
      <c r="G28" s="43"/>
      <c r="H28" s="42"/>
      <c r="I28" s="42"/>
      <c r="J28" s="44"/>
    </row>
    <row r="29" spans="2:10" ht="14.4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4.4" thickBot="1">
      <c r="B30" s="22"/>
      <c r="C30" s="23"/>
      <c r="D30" s="24" t="s">
        <v>23</v>
      </c>
      <c r="E30" s="47">
        <f>SUM(E11:E29)</f>
        <v>246649965</v>
      </c>
      <c r="F30" s="47">
        <f>F11+F12+F13+F14+F15+F18+F22+F23+F25+F27</f>
        <v>0</v>
      </c>
      <c r="G30" s="47">
        <f>SUM(G11:G29)</f>
        <v>246649965</v>
      </c>
      <c r="H30" s="47">
        <f>H11+H12+H13+H14+H15+H18+H22+H23+H25+H27</f>
        <v>0</v>
      </c>
      <c r="I30" s="48">
        <f>SUM(I11:I29)</f>
        <v>285889952.19999999</v>
      </c>
      <c r="J30" s="90">
        <f>SUM(J11:J28)</f>
        <v>39239987.199999996</v>
      </c>
    </row>
    <row r="31" spans="2:10" ht="14.4" thickBot="1">
      <c r="E31" s="49"/>
      <c r="F31" s="49"/>
      <c r="G31" s="49"/>
      <c r="H31" s="92" t="s">
        <v>33</v>
      </c>
      <c r="I31" s="93"/>
      <c r="J31" s="91"/>
    </row>
    <row r="33" spans="2:10" ht="14.4" thickBot="1"/>
    <row r="34" spans="2:10" ht="14.4" thickBot="1">
      <c r="B34" s="94" t="s">
        <v>24</v>
      </c>
      <c r="C34" s="95"/>
      <c r="D34" s="96"/>
      <c r="E34" s="103" t="s">
        <v>1</v>
      </c>
      <c r="F34" s="104"/>
      <c r="G34" s="104"/>
      <c r="H34" s="104"/>
      <c r="I34" s="105"/>
      <c r="J34" s="106" t="s">
        <v>2</v>
      </c>
    </row>
    <row r="35" spans="2:10" ht="24.6" thickBot="1">
      <c r="B35" s="97"/>
      <c r="C35" s="98"/>
      <c r="D35" s="99"/>
      <c r="E35" s="12" t="s">
        <v>3</v>
      </c>
      <c r="F35" s="13" t="s">
        <v>28</v>
      </c>
      <c r="G35" s="12" t="s">
        <v>5</v>
      </c>
      <c r="H35" s="12" t="s">
        <v>6</v>
      </c>
      <c r="I35" s="12" t="s">
        <v>7</v>
      </c>
      <c r="J35" s="107"/>
    </row>
    <row r="36" spans="2:10" ht="14.4" thickBot="1">
      <c r="B36" s="100"/>
      <c r="C36" s="101"/>
      <c r="D36" s="102"/>
      <c r="E36" s="14" t="s">
        <v>8</v>
      </c>
      <c r="F36" s="14" t="s">
        <v>9</v>
      </c>
      <c r="G36" s="14" t="s">
        <v>10</v>
      </c>
      <c r="H36" s="14" t="s">
        <v>11</v>
      </c>
      <c r="I36" s="14" t="s">
        <v>12</v>
      </c>
      <c r="J36" s="14" t="s">
        <v>29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25</v>
      </c>
      <c r="C38" s="5"/>
      <c r="D38" s="6"/>
      <c r="E38" s="50">
        <f>E39+E40+E41+E42+E45+ E46+E49</f>
        <v>210031377</v>
      </c>
      <c r="F38" s="50">
        <f>F39+F40+F41+F42+F45+F49+F50</f>
        <v>0</v>
      </c>
      <c r="G38" s="50">
        <f>G39+G40+G41+G42+G45+ G46+G49</f>
        <v>210031377</v>
      </c>
      <c r="H38" s="50">
        <f>H39+H40+H41+H42+H45+H49+H50</f>
        <v>0</v>
      </c>
      <c r="I38" s="50">
        <f>I39+I40+I41+I42+I45+ I46+I49+I51+I57</f>
        <v>285889952.19999999</v>
      </c>
      <c r="J38" s="51">
        <f>J39+J40+J41+J42+J45+J46+J49</f>
        <v>9240777.6999999955</v>
      </c>
    </row>
    <row r="39" spans="2:10">
      <c r="B39" s="35"/>
      <c r="C39" s="74" t="s">
        <v>13</v>
      </c>
      <c r="D39" s="75"/>
      <c r="E39" s="42">
        <v>19920975</v>
      </c>
      <c r="F39" s="52"/>
      <c r="G39" s="53">
        <f t="shared" ref="G39:G49" si="3">E39+F39</f>
        <v>19920975</v>
      </c>
      <c r="H39" s="52"/>
      <c r="I39" s="42">
        <v>19572236.600000001</v>
      </c>
      <c r="J39" s="54">
        <f t="shared" ref="J39:J51" si="4">I39-E39</f>
        <v>-348738.39999999851</v>
      </c>
    </row>
    <row r="40" spans="2:10">
      <c r="B40" s="35"/>
      <c r="C40" s="74" t="s">
        <v>15</v>
      </c>
      <c r="D40" s="75"/>
      <c r="E40" s="42">
        <v>597998</v>
      </c>
      <c r="F40" s="52"/>
      <c r="G40" s="53">
        <f t="shared" si="3"/>
        <v>597998</v>
      </c>
      <c r="H40" s="52"/>
      <c r="I40" s="42">
        <v>458278.40000000002</v>
      </c>
      <c r="J40" s="54">
        <f t="shared" si="4"/>
        <v>-139719.59999999998</v>
      </c>
    </row>
    <row r="41" spans="2:10">
      <c r="B41" s="35"/>
      <c r="C41" s="74" t="s">
        <v>16</v>
      </c>
      <c r="D41" s="75"/>
      <c r="E41" s="42">
        <v>5418673</v>
      </c>
      <c r="F41" s="52"/>
      <c r="G41" s="53">
        <f t="shared" si="3"/>
        <v>5418673</v>
      </c>
      <c r="H41" s="52"/>
      <c r="I41" s="42">
        <v>5603523.7999999998</v>
      </c>
      <c r="J41" s="54">
        <f t="shared" si="4"/>
        <v>184850.79999999981</v>
      </c>
    </row>
    <row r="42" spans="2:10">
      <c r="B42" s="35"/>
      <c r="C42" s="74" t="s">
        <v>17</v>
      </c>
      <c r="D42" s="75"/>
      <c r="E42" s="43">
        <v>15086</v>
      </c>
      <c r="F42" s="53">
        <f>F43+F44</f>
        <v>0</v>
      </c>
      <c r="G42" s="53">
        <f t="shared" si="3"/>
        <v>15086</v>
      </c>
      <c r="H42" s="53">
        <f>H43+H44</f>
        <v>0</v>
      </c>
      <c r="I42" s="43">
        <v>12368.2</v>
      </c>
      <c r="J42" s="54">
        <f t="shared" si="4"/>
        <v>-2717.7999999999993</v>
      </c>
    </row>
    <row r="43" spans="2:10">
      <c r="B43" s="35"/>
      <c r="C43" s="7" t="s">
        <v>30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31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74" t="s">
        <v>18</v>
      </c>
      <c r="D45" s="75"/>
      <c r="E45" s="43">
        <v>11889239</v>
      </c>
      <c r="F45" s="53">
        <f>F47+F48</f>
        <v>0</v>
      </c>
      <c r="G45" s="53">
        <f t="shared" si="3"/>
        <v>11889239</v>
      </c>
      <c r="H45" s="53">
        <f>H47+H48</f>
        <v>0</v>
      </c>
      <c r="I45" s="43">
        <v>3106421.5</v>
      </c>
      <c r="J45" s="54">
        <f t="shared" si="4"/>
        <v>-8782817.5</v>
      </c>
    </row>
    <row r="46" spans="2:10">
      <c r="B46" s="35"/>
      <c r="C46" s="83" t="s">
        <v>37</v>
      </c>
      <c r="D46" s="84"/>
      <c r="E46" s="42">
        <v>546000</v>
      </c>
      <c r="F46" s="53"/>
      <c r="G46" s="53">
        <f t="shared" si="3"/>
        <v>546000</v>
      </c>
      <c r="H46" s="53"/>
      <c r="I46" s="42">
        <v>1003457.1</v>
      </c>
      <c r="J46" s="54">
        <f t="shared" si="4"/>
        <v>457457.1</v>
      </c>
    </row>
    <row r="47" spans="2:10">
      <c r="B47" s="35"/>
      <c r="C47" s="7" t="s">
        <v>30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31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74" t="s">
        <v>20</v>
      </c>
      <c r="D49" s="75"/>
      <c r="E49" s="42">
        <v>171643406</v>
      </c>
      <c r="F49" s="52"/>
      <c r="G49" s="55">
        <f t="shared" si="3"/>
        <v>171643406</v>
      </c>
      <c r="H49" s="52"/>
      <c r="I49" s="42">
        <v>189515869.09999999</v>
      </c>
      <c r="J49" s="56">
        <f t="shared" si="4"/>
        <v>17872463.099999994</v>
      </c>
    </row>
    <row r="50" spans="2:10" ht="23.25" customHeight="1">
      <c r="B50" s="35"/>
      <c r="C50" s="74" t="s">
        <v>21</v>
      </c>
      <c r="D50" s="75"/>
      <c r="E50" s="52"/>
      <c r="F50" s="52"/>
      <c r="G50" s="53"/>
      <c r="H50" s="52"/>
      <c r="I50" s="52"/>
      <c r="J50" s="54"/>
    </row>
    <row r="51" spans="2:10">
      <c r="B51" s="35"/>
      <c r="C51" s="7" t="s">
        <v>39</v>
      </c>
      <c r="D51" s="8"/>
      <c r="E51" s="42">
        <v>26711220</v>
      </c>
      <c r="F51" s="53"/>
      <c r="G51" s="55"/>
      <c r="H51" s="53"/>
      <c r="I51" s="42">
        <v>29611905.899999999</v>
      </c>
      <c r="J51" s="54">
        <f t="shared" si="4"/>
        <v>2900685.8999999985</v>
      </c>
    </row>
    <row r="52" spans="2:10">
      <c r="B52" s="34" t="s">
        <v>26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74" t="s">
        <v>14</v>
      </c>
      <c r="D53" s="75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74" t="s">
        <v>19</v>
      </c>
      <c r="D54" s="75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74" t="s">
        <v>21</v>
      </c>
      <c r="D55" s="75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27</v>
      </c>
      <c r="C57" s="11"/>
      <c r="D57" s="8"/>
      <c r="E57" s="57">
        <f>E58+E59+E60</f>
        <v>9907368</v>
      </c>
      <c r="F57" s="57">
        <f>F58</f>
        <v>0</v>
      </c>
      <c r="G57" s="57">
        <f>G58+G59+G60</f>
        <v>9907368</v>
      </c>
      <c r="H57" s="57">
        <f>H58</f>
        <v>0</v>
      </c>
      <c r="I57" s="57">
        <f>I58+I59+I60</f>
        <v>37005891.600000001</v>
      </c>
      <c r="J57" s="54">
        <f>I57-E57</f>
        <v>27098523.600000001</v>
      </c>
    </row>
    <row r="58" spans="2:10" ht="28.5" customHeight="1">
      <c r="B58" s="35"/>
      <c r="C58" s="74" t="s">
        <v>22</v>
      </c>
      <c r="D58" s="75"/>
      <c r="E58" s="42">
        <v>7446707</v>
      </c>
      <c r="F58" s="52"/>
      <c r="G58" s="53">
        <f>E58+F58</f>
        <v>7446707</v>
      </c>
      <c r="H58" s="52"/>
      <c r="I58" s="42">
        <v>37005891.600000001</v>
      </c>
      <c r="J58" s="54">
        <f>I58-E58</f>
        <v>29559184.600000001</v>
      </c>
    </row>
    <row r="59" spans="2:10" ht="14.25" customHeight="1">
      <c r="B59" s="35"/>
      <c r="C59" s="77" t="s">
        <v>38</v>
      </c>
      <c r="D59" s="78"/>
      <c r="E59" s="42">
        <v>2460661</v>
      </c>
      <c r="F59" s="52"/>
      <c r="G59" s="53">
        <f>E59+F59</f>
        <v>2460661</v>
      </c>
      <c r="H59" s="52"/>
      <c r="I59" s="52">
        <v>0</v>
      </c>
      <c r="J59" s="54">
        <f>I59-E59</f>
        <v>-2460661</v>
      </c>
    </row>
    <row r="60" spans="2:10" ht="14.25" customHeight="1">
      <c r="B60" s="35"/>
      <c r="C60" s="79"/>
      <c r="D60" s="80"/>
      <c r="E60" s="52"/>
      <c r="F60" s="52"/>
      <c r="G60" s="53"/>
      <c r="H60" s="52"/>
      <c r="I60" s="52"/>
      <c r="J60" s="54">
        <f>I60-E60</f>
        <v>0</v>
      </c>
    </row>
    <row r="61" spans="2:10" ht="14.4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4.4" thickBot="1">
      <c r="B62" s="26"/>
      <c r="C62" s="27"/>
      <c r="D62" s="28"/>
      <c r="E62" s="61">
        <v>246649965</v>
      </c>
      <c r="F62" s="61">
        <f>F38+F52+F57</f>
        <v>0</v>
      </c>
      <c r="G62" s="61">
        <v>246649965</v>
      </c>
      <c r="H62" s="61">
        <f>H38+H52+H57</f>
        <v>0</v>
      </c>
      <c r="I62" s="62">
        <v>285889952.19999999</v>
      </c>
      <c r="J62" s="81">
        <f>J38+J57+J51</f>
        <v>39239987.199999996</v>
      </c>
    </row>
    <row r="63" spans="2:10" ht="14.4" thickBot="1">
      <c r="B63" s="25"/>
      <c r="C63" s="25"/>
      <c r="D63" s="25"/>
      <c r="E63" s="63"/>
      <c r="F63" s="63"/>
      <c r="G63" s="63"/>
      <c r="H63" s="72" t="s">
        <v>33</v>
      </c>
      <c r="I63" s="73"/>
      <c r="J63" s="82"/>
    </row>
    <row r="64" spans="2:10">
      <c r="B64" s="76"/>
      <c r="C64" s="76"/>
      <c r="D64" s="76"/>
      <c r="E64" s="76"/>
      <c r="F64" s="76"/>
      <c r="G64" s="76"/>
      <c r="H64" s="76"/>
      <c r="I64" s="76"/>
      <c r="J64" s="76"/>
    </row>
    <row r="65" spans="2:13">
      <c r="B65" s="117" t="s">
        <v>43</v>
      </c>
      <c r="C65" s="117"/>
      <c r="D65" s="117"/>
      <c r="E65" s="117"/>
      <c r="F65" s="117"/>
      <c r="G65" s="117"/>
      <c r="H65" s="117"/>
      <c r="I65" s="117"/>
      <c r="J65" s="117"/>
    </row>
    <row r="66" spans="2:13" s="69" customFormat="1" ht="12">
      <c r="B66" s="117"/>
      <c r="C66" s="117"/>
      <c r="D66" s="117"/>
      <c r="E66" s="117"/>
      <c r="F66" s="117"/>
      <c r="G66" s="117"/>
      <c r="H66" s="117"/>
      <c r="I66" s="117"/>
      <c r="J66" s="117"/>
      <c r="K66" s="71"/>
      <c r="M66" s="70"/>
    </row>
    <row r="67" spans="2:13" s="68" customFormat="1" ht="12"/>
  </sheetData>
  <mergeCells count="47">
    <mergeCell ref="B65:J66"/>
    <mergeCell ref="B11:D11"/>
    <mergeCell ref="B12:D12"/>
    <mergeCell ref="B2:J2"/>
    <mergeCell ref="B4:J4"/>
    <mergeCell ref="B5:J5"/>
    <mergeCell ref="B7:D9"/>
    <mergeCell ref="E7:I7"/>
    <mergeCell ref="J7:J8"/>
    <mergeCell ref="B3:J3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</mergeCells>
  <pageMargins left="0" right="0" top="0.39370078740157483" bottom="0.74803149606299213" header="0.31496062992125984" footer="0.31496062992125984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 2018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PERSONAL</cp:lastModifiedBy>
  <cp:lastPrinted>2018-01-12T03:44:11Z</cp:lastPrinted>
  <dcterms:created xsi:type="dcterms:W3CDTF">2014-09-04T16:46:21Z</dcterms:created>
  <dcterms:modified xsi:type="dcterms:W3CDTF">2019-03-22T23:40:41Z</dcterms:modified>
</cp:coreProperties>
</file>