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18915" windowHeight="11760"/>
  </bookViews>
  <sheets>
    <sheet name="endeu_jun_2014" sheetId="5" r:id="rId1"/>
  </sheets>
  <calcPr calcId="145621"/>
</workbook>
</file>

<file path=xl/calcChain.xml><?xml version="1.0" encoding="utf-8"?>
<calcChain xmlns="http://schemas.openxmlformats.org/spreadsheetml/2006/main">
  <c r="H70" i="5" l="1"/>
  <c r="G57" i="5"/>
  <c r="G56" i="5"/>
  <c r="G55" i="5"/>
  <c r="G54" i="5"/>
  <c r="G53" i="5"/>
  <c r="G52" i="5"/>
  <c r="G51" i="5"/>
  <c r="G50" i="5"/>
  <c r="G49" i="5"/>
  <c r="G48" i="5"/>
  <c r="H40" i="5"/>
  <c r="G29" i="5"/>
  <c r="G28" i="5"/>
  <c r="G27" i="5"/>
  <c r="G26" i="5"/>
  <c r="G25" i="5"/>
  <c r="G24" i="5"/>
  <c r="G23" i="5"/>
  <c r="G22" i="5"/>
  <c r="G21" i="5"/>
  <c r="G40" i="5" l="1"/>
  <c r="G70" i="5"/>
  <c r="H74" i="5"/>
  <c r="G74" i="5"/>
</calcChain>
</file>

<file path=xl/sharedStrings.xml><?xml version="1.0" encoding="utf-8"?>
<sst xmlns="http://schemas.openxmlformats.org/spreadsheetml/2006/main" count="103" uniqueCount="47">
  <si>
    <t>GOBIERNO DEL ESTADO DE MEXICO</t>
  </si>
  <si>
    <t xml:space="preserve">DEUDA PUBLICA </t>
  </si>
  <si>
    <t>Instituciones de Cédito:</t>
  </si>
  <si>
    <t>Titulos y Valores:</t>
  </si>
  <si>
    <t>Arrendamientos Financieros:</t>
  </si>
  <si>
    <t xml:space="preserve">TOTAL DEUDA Y OTROS PASIVOS </t>
  </si>
  <si>
    <t>Pesos</t>
  </si>
  <si>
    <t>Banamex S.A</t>
  </si>
  <si>
    <t>Bancomer S.A</t>
  </si>
  <si>
    <t>Santander S.A</t>
  </si>
  <si>
    <t>HSBC</t>
  </si>
  <si>
    <t>Banco Interacciones S.A</t>
  </si>
  <si>
    <t>Banorte S.A</t>
  </si>
  <si>
    <t>Banco Inbursa S.A</t>
  </si>
  <si>
    <t>Banco del Bajio S.A</t>
  </si>
  <si>
    <t>Banco Multiva S.A</t>
  </si>
  <si>
    <t>Santander  S.A</t>
  </si>
  <si>
    <t>Banobras S.N.C</t>
  </si>
  <si>
    <t>Mexico</t>
  </si>
  <si>
    <t>(miles de pesos)</t>
  </si>
  <si>
    <t>preliminares</t>
  </si>
  <si>
    <t>Saldo al momento</t>
  </si>
  <si>
    <t>del periodo</t>
  </si>
  <si>
    <t xml:space="preserve">Concretos y Obra Civil del Pacifico </t>
  </si>
  <si>
    <t>Heberto Guzman Desarrollos y Asoc.</t>
  </si>
  <si>
    <t>Saldo Final</t>
  </si>
  <si>
    <t>del Periodo</t>
  </si>
  <si>
    <t>Corto plazo</t>
  </si>
  <si>
    <t>Deuda Interna</t>
  </si>
  <si>
    <t>Deuda Externa</t>
  </si>
  <si>
    <t>Organismos Financieros Internacionales</t>
  </si>
  <si>
    <t>Largo Plazo</t>
  </si>
  <si>
    <t>Deuda Intena</t>
  </si>
  <si>
    <t xml:space="preserve">Estado Analitico de la Deuda y Otros Pasivos </t>
  </si>
  <si>
    <t>Deuda Bilateral</t>
  </si>
  <si>
    <t>Titulos y Valores</t>
  </si>
  <si>
    <t>Arrendamientos Financieros</t>
  </si>
  <si>
    <t xml:space="preserve">Otros Pasivos </t>
  </si>
  <si>
    <t>Subtotal Corto Plazo</t>
  </si>
  <si>
    <t>Subtotal Largo Plazo</t>
  </si>
  <si>
    <t>Denominacion de las Deudas</t>
  </si>
  <si>
    <t>Moneda de</t>
  </si>
  <si>
    <t>Contratacion</t>
  </si>
  <si>
    <t xml:space="preserve">Institucion </t>
  </si>
  <si>
    <t>o Pais</t>
  </si>
  <si>
    <t xml:space="preserve">Acreedor </t>
  </si>
  <si>
    <t>30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</si>
</sst>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2" borderId="13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Continuous"/>
    </xf>
    <xf numFmtId="0" fontId="2" fillId="2" borderId="15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16" xfId="0" applyFont="1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1" fillId="2" borderId="4" xfId="0" applyFont="1" applyFill="1" applyBorder="1"/>
    <xf numFmtId="0" fontId="0" fillId="0" borderId="10" xfId="0" applyBorder="1" applyAlignment="1">
      <alignment horizontal="center"/>
    </xf>
    <xf numFmtId="4" fontId="0" fillId="0" borderId="0" xfId="0" applyNumberFormat="1"/>
    <xf numFmtId="0" fontId="0" fillId="0" borderId="0" xfId="0"/>
    <xf numFmtId="0" fontId="1" fillId="2" borderId="0" xfId="0" applyFont="1" applyFill="1" applyBorder="1"/>
    <xf numFmtId="164" fontId="0" fillId="0" borderId="10" xfId="0" applyNumberFormat="1" applyBorder="1"/>
    <xf numFmtId="0" fontId="3" fillId="2" borderId="17" xfId="0" applyFont="1" applyFill="1" applyBorder="1" applyAlignment="1">
      <alignment horizontal="centerContinuous"/>
    </xf>
    <xf numFmtId="164" fontId="0" fillId="0" borderId="0" xfId="0" applyNumberFormat="1"/>
    <xf numFmtId="164" fontId="4" fillId="0" borderId="0" xfId="0" applyNumberFormat="1" applyFont="1"/>
    <xf numFmtId="3" fontId="0" fillId="0" borderId="0" xfId="0" applyNumberFormat="1"/>
    <xf numFmtId="43" fontId="0" fillId="0" borderId="0" xfId="1" applyFont="1"/>
    <xf numFmtId="164" fontId="6" fillId="0" borderId="10" xfId="0" applyNumberFormat="1" applyFont="1" applyBorder="1"/>
    <xf numFmtId="0" fontId="7" fillId="2" borderId="0" xfId="0" applyFont="1" applyFill="1" applyBorder="1"/>
    <xf numFmtId="0" fontId="7" fillId="2" borderId="5" xfId="0" applyFont="1" applyFill="1" applyBorder="1"/>
    <xf numFmtId="0" fontId="8" fillId="2" borderId="10" xfId="0" applyFont="1" applyFill="1" applyBorder="1"/>
    <xf numFmtId="164" fontId="7" fillId="2" borderId="10" xfId="0" applyNumberFormat="1" applyFont="1" applyFill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7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8" fillId="0" borderId="10" xfId="0" applyFont="1" applyBorder="1"/>
    <xf numFmtId="0" fontId="7" fillId="2" borderId="10" xfId="0" applyFont="1" applyFill="1" applyBorder="1"/>
    <xf numFmtId="0" fontId="9" fillId="2" borderId="5" xfId="0" applyFont="1" applyFill="1" applyBorder="1"/>
    <xf numFmtId="0" fontId="9" fillId="2" borderId="10" xfId="0" applyFont="1" applyFill="1" applyBorder="1"/>
    <xf numFmtId="164" fontId="9" fillId="2" borderId="10" xfId="0" applyNumberFormat="1" applyFont="1" applyFill="1" applyBorder="1"/>
    <xf numFmtId="0" fontId="9" fillId="2" borderId="12" xfId="0" applyFont="1" applyFill="1" applyBorder="1" applyAlignment="1">
      <alignment horizontal="centerContinuous"/>
    </xf>
    <xf numFmtId="0" fontId="7" fillId="2" borderId="15" xfId="0" applyFont="1" applyFill="1" applyBorder="1" applyAlignment="1">
      <alignment horizontal="centerContinuous"/>
    </xf>
    <xf numFmtId="4" fontId="0" fillId="0" borderId="0" xfId="0" applyNumberFormat="1" applyFont="1" applyBorder="1"/>
    <xf numFmtId="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/>
    <xf numFmtId="4" fontId="0" fillId="0" borderId="5" xfId="0" applyNumberFormat="1" applyFont="1" applyBorder="1"/>
    <xf numFmtId="0" fontId="8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2:K80"/>
  <sheetViews>
    <sheetView tabSelected="1" workbookViewId="0">
      <selection activeCell="K6" sqref="K6"/>
    </sheetView>
  </sheetViews>
  <sheetFormatPr baseColWidth="10" defaultRowHeight="15" x14ac:dyDescent="0.25"/>
  <cols>
    <col min="1" max="1" width="1.42578125" style="23" customWidth="1"/>
    <col min="2" max="2" width="2.7109375" style="23" customWidth="1"/>
    <col min="3" max="3" width="5.42578125" style="23" customWidth="1"/>
    <col min="4" max="4" width="51.140625" style="23" customWidth="1"/>
    <col min="5" max="5" width="18.28515625" style="23" customWidth="1"/>
    <col min="6" max="6" width="17.42578125" style="23" customWidth="1"/>
    <col min="7" max="7" width="20.5703125" style="23" customWidth="1"/>
    <col min="8" max="8" width="23.85546875" style="23" customWidth="1"/>
    <col min="9" max="9" width="3.5703125" style="23" customWidth="1"/>
    <col min="10" max="10" width="13.7109375" style="28" bestFit="1" customWidth="1"/>
    <col min="11" max="11" width="14.140625" style="23" bestFit="1" customWidth="1"/>
    <col min="12" max="16384" width="11.42578125" style="23"/>
  </cols>
  <sheetData>
    <row r="2" spans="2:8" ht="15.75" thickBot="1" x14ac:dyDescent="0.3"/>
    <row r="3" spans="2:8" ht="21" customHeight="1" x14ac:dyDescent="0.35">
      <c r="B3" s="55" t="s">
        <v>0</v>
      </c>
      <c r="C3" s="48"/>
      <c r="D3" s="48"/>
      <c r="E3" s="48"/>
      <c r="F3" s="48"/>
      <c r="G3" s="13"/>
      <c r="H3" s="14"/>
    </row>
    <row r="4" spans="2:8" ht="21" customHeight="1" x14ac:dyDescent="0.3">
      <c r="B4" s="56" t="s">
        <v>33</v>
      </c>
      <c r="C4" s="49"/>
      <c r="D4" s="49"/>
      <c r="E4" s="49"/>
      <c r="F4" s="49"/>
      <c r="G4" s="16"/>
      <c r="H4" s="17"/>
    </row>
    <row r="5" spans="2:8" ht="21" customHeight="1" x14ac:dyDescent="0.3">
      <c r="B5" s="56" t="s">
        <v>46</v>
      </c>
      <c r="C5" s="49"/>
      <c r="D5" s="49"/>
      <c r="E5" s="49"/>
      <c r="F5" s="49"/>
      <c r="G5" s="16"/>
      <c r="H5" s="17"/>
    </row>
    <row r="6" spans="2:8" ht="21" customHeight="1" x14ac:dyDescent="0.3">
      <c r="B6" s="15" t="s">
        <v>20</v>
      </c>
      <c r="C6" s="49"/>
      <c r="D6" s="49"/>
      <c r="E6" s="49"/>
      <c r="F6" s="49"/>
      <c r="G6" s="16"/>
      <c r="H6" s="17"/>
    </row>
    <row r="7" spans="2:8" ht="21" customHeight="1" thickBot="1" x14ac:dyDescent="0.3">
      <c r="B7" s="26" t="s">
        <v>19</v>
      </c>
      <c r="C7" s="18"/>
      <c r="D7" s="18"/>
      <c r="E7" s="18"/>
      <c r="F7" s="18"/>
      <c r="G7" s="18"/>
      <c r="H7" s="19"/>
    </row>
    <row r="9" spans="2:8" ht="15.75" x14ac:dyDescent="0.25">
      <c r="B9" s="40"/>
      <c r="C9" s="41"/>
      <c r="D9" s="41"/>
      <c r="E9" s="42" t="s">
        <v>41</v>
      </c>
      <c r="F9" s="42" t="s">
        <v>43</v>
      </c>
      <c r="G9" s="42" t="s">
        <v>21</v>
      </c>
      <c r="H9" s="42" t="s">
        <v>25</v>
      </c>
    </row>
    <row r="10" spans="2:8" ht="15.75" x14ac:dyDescent="0.25">
      <c r="B10" s="62" t="s">
        <v>40</v>
      </c>
      <c r="C10" s="63"/>
      <c r="D10" s="64"/>
      <c r="E10" s="43" t="s">
        <v>42</v>
      </c>
      <c r="F10" s="43" t="s">
        <v>44</v>
      </c>
      <c r="G10" s="43" t="s">
        <v>22</v>
      </c>
      <c r="H10" s="43" t="s">
        <v>26</v>
      </c>
    </row>
    <row r="11" spans="2:8" ht="15.75" x14ac:dyDescent="0.25">
      <c r="B11" s="44"/>
      <c r="C11" s="45"/>
      <c r="D11" s="45"/>
      <c r="E11" s="46"/>
      <c r="F11" s="46" t="s">
        <v>45</v>
      </c>
      <c r="G11" s="47">
        <v>41639</v>
      </c>
      <c r="H11" s="47">
        <v>41793</v>
      </c>
    </row>
    <row r="12" spans="2:8" x14ac:dyDescent="0.25">
      <c r="B12" s="1"/>
      <c r="C12" s="2"/>
      <c r="D12" s="3"/>
      <c r="E12" s="7"/>
      <c r="F12" s="7"/>
      <c r="G12" s="7"/>
      <c r="H12" s="7"/>
    </row>
    <row r="13" spans="2:8" ht="18.75" x14ac:dyDescent="0.3">
      <c r="B13" s="39" t="s">
        <v>1</v>
      </c>
      <c r="C13" s="11"/>
      <c r="D13" s="12"/>
      <c r="E13" s="8"/>
      <c r="F13" s="8"/>
      <c r="G13" s="8"/>
      <c r="H13" s="8"/>
    </row>
    <row r="14" spans="2:8" ht="8.25" customHeight="1" x14ac:dyDescent="0.25">
      <c r="B14" s="10"/>
      <c r="C14" s="11"/>
      <c r="D14" s="12"/>
      <c r="E14" s="8"/>
      <c r="F14" s="8"/>
      <c r="G14" s="8"/>
      <c r="H14" s="8"/>
    </row>
    <row r="15" spans="2:8" ht="15.75" x14ac:dyDescent="0.25">
      <c r="B15" s="36"/>
      <c r="C15" s="37"/>
      <c r="D15" s="37" t="s">
        <v>27</v>
      </c>
      <c r="E15" s="8"/>
      <c r="F15" s="8"/>
      <c r="G15" s="8"/>
      <c r="H15" s="8"/>
    </row>
    <row r="16" spans="2:8" ht="6.75" customHeight="1" x14ac:dyDescent="0.25">
      <c r="B16" s="36"/>
      <c r="C16" s="37"/>
      <c r="D16" s="38"/>
      <c r="E16" s="8"/>
      <c r="F16" s="8"/>
      <c r="G16" s="8"/>
      <c r="H16" s="8"/>
    </row>
    <row r="17" spans="2:11" ht="15.75" x14ac:dyDescent="0.25">
      <c r="B17" s="36"/>
      <c r="C17" s="37" t="s">
        <v>28</v>
      </c>
      <c r="D17" s="38"/>
      <c r="E17" s="8"/>
      <c r="F17" s="8"/>
      <c r="G17" s="8"/>
      <c r="H17" s="8"/>
    </row>
    <row r="18" spans="2:11" ht="9" customHeight="1" x14ac:dyDescent="0.25">
      <c r="B18" s="36"/>
      <c r="C18" s="37"/>
      <c r="D18" s="38"/>
      <c r="E18" s="8"/>
      <c r="F18" s="8"/>
      <c r="G18" s="8"/>
      <c r="H18" s="8"/>
    </row>
    <row r="19" spans="2:11" ht="15.75" x14ac:dyDescent="0.25">
      <c r="B19" s="36"/>
      <c r="C19" s="37"/>
      <c r="D19" s="38" t="s">
        <v>2</v>
      </c>
      <c r="E19" s="21"/>
      <c r="F19" s="8"/>
      <c r="G19" s="8"/>
      <c r="H19" s="8"/>
    </row>
    <row r="20" spans="2:11" ht="9" customHeight="1" x14ac:dyDescent="0.25">
      <c r="B20" s="10"/>
      <c r="C20" s="11"/>
      <c r="D20" s="12"/>
      <c r="E20" s="8"/>
      <c r="F20" s="8"/>
      <c r="G20" s="8"/>
      <c r="H20" s="8"/>
    </row>
    <row r="21" spans="2:11" x14ac:dyDescent="0.25">
      <c r="B21" s="10"/>
      <c r="C21" s="11"/>
      <c r="D21" s="57" t="s">
        <v>7</v>
      </c>
      <c r="E21" s="58" t="s">
        <v>6</v>
      </c>
      <c r="F21" s="58" t="s">
        <v>18</v>
      </c>
      <c r="G21" s="59">
        <f>150462445.94/1000</f>
        <v>150462.44594000001</v>
      </c>
      <c r="H21" s="59">
        <v>77103.845939999999</v>
      </c>
      <c r="I21" s="22"/>
      <c r="K21" s="27"/>
    </row>
    <row r="22" spans="2:11" x14ac:dyDescent="0.25">
      <c r="B22" s="10"/>
      <c r="C22" s="11"/>
      <c r="D22" s="57" t="s">
        <v>8</v>
      </c>
      <c r="E22" s="58" t="s">
        <v>6</v>
      </c>
      <c r="F22" s="58" t="s">
        <v>18</v>
      </c>
      <c r="G22" s="59">
        <f>110503318.56/1000</f>
        <v>110503.31856</v>
      </c>
      <c r="H22" s="59">
        <v>56626.918559999998</v>
      </c>
      <c r="K22" s="27"/>
    </row>
    <row r="23" spans="2:11" x14ac:dyDescent="0.25">
      <c r="B23" s="10"/>
      <c r="C23" s="11"/>
      <c r="D23" s="57" t="s">
        <v>9</v>
      </c>
      <c r="E23" s="58" t="s">
        <v>6</v>
      </c>
      <c r="F23" s="58" t="s">
        <v>18</v>
      </c>
      <c r="G23" s="59">
        <f>85655966.91/1000</f>
        <v>85655.966910000003</v>
      </c>
      <c r="H23" s="59">
        <v>44077.766910000006</v>
      </c>
      <c r="K23" s="27"/>
    </row>
    <row r="24" spans="2:11" x14ac:dyDescent="0.25">
      <c r="B24" s="10"/>
      <c r="C24" s="11"/>
      <c r="D24" s="57" t="s">
        <v>10</v>
      </c>
      <c r="E24" s="58" t="s">
        <v>6</v>
      </c>
      <c r="F24" s="58" t="s">
        <v>18</v>
      </c>
      <c r="G24" s="59">
        <f>43280965.77/1000</f>
        <v>43280.965770000003</v>
      </c>
      <c r="H24" s="59">
        <v>22179.165770000003</v>
      </c>
      <c r="K24" s="27"/>
    </row>
    <row r="25" spans="2:11" x14ac:dyDescent="0.25">
      <c r="B25" s="10"/>
      <c r="C25" s="11"/>
      <c r="D25" s="57" t="s">
        <v>11</v>
      </c>
      <c r="E25" s="58" t="s">
        <v>6</v>
      </c>
      <c r="F25" s="58" t="s">
        <v>18</v>
      </c>
      <c r="G25" s="59">
        <f>30712192.48/1000</f>
        <v>30712.192480000002</v>
      </c>
      <c r="H25" s="59">
        <v>15821.792480000002</v>
      </c>
      <c r="K25" s="30"/>
    </row>
    <row r="26" spans="2:11" x14ac:dyDescent="0.25">
      <c r="B26" s="10"/>
      <c r="C26" s="11"/>
      <c r="D26" s="57" t="s">
        <v>12</v>
      </c>
      <c r="E26" s="58" t="s">
        <v>6</v>
      </c>
      <c r="F26" s="58" t="s">
        <v>18</v>
      </c>
      <c r="G26" s="59">
        <f>142570702.75/1000</f>
        <v>142570.70275</v>
      </c>
      <c r="H26" s="59">
        <v>73148.602749999991</v>
      </c>
      <c r="K26" s="29"/>
    </row>
    <row r="27" spans="2:11" x14ac:dyDescent="0.25">
      <c r="B27" s="10"/>
      <c r="C27" s="11"/>
      <c r="D27" s="57" t="s">
        <v>13</v>
      </c>
      <c r="E27" s="58" t="s">
        <v>6</v>
      </c>
      <c r="F27" s="58" t="s">
        <v>18</v>
      </c>
      <c r="G27" s="59">
        <f>66680310.2/1000</f>
        <v>66680.310200000007</v>
      </c>
      <c r="H27" s="59">
        <v>34192.710200000009</v>
      </c>
      <c r="K27" s="27"/>
    </row>
    <row r="28" spans="2:11" x14ac:dyDescent="0.25">
      <c r="B28" s="10"/>
      <c r="C28" s="11"/>
      <c r="D28" s="57" t="s">
        <v>14</v>
      </c>
      <c r="E28" s="58" t="s">
        <v>6</v>
      </c>
      <c r="F28" s="58" t="s">
        <v>18</v>
      </c>
      <c r="G28" s="59">
        <f>50538631.56/1000</f>
        <v>50538.631560000002</v>
      </c>
      <c r="H28" s="59">
        <v>25966.531560000003</v>
      </c>
      <c r="K28" s="27"/>
    </row>
    <row r="29" spans="2:11" x14ac:dyDescent="0.25">
      <c r="B29" s="10"/>
      <c r="C29" s="11"/>
      <c r="D29" s="57" t="s">
        <v>15</v>
      </c>
      <c r="E29" s="58" t="s">
        <v>6</v>
      </c>
      <c r="F29" s="58" t="s">
        <v>18</v>
      </c>
      <c r="G29" s="59">
        <f>103991978/1000</f>
        <v>103991.978</v>
      </c>
      <c r="H29" s="59">
        <v>53290.278000000006</v>
      </c>
      <c r="K29" s="27"/>
    </row>
    <row r="30" spans="2:11" x14ac:dyDescent="0.25">
      <c r="B30" s="10"/>
      <c r="C30" s="11"/>
      <c r="D30" s="57"/>
      <c r="E30" s="58"/>
      <c r="F30" s="58"/>
      <c r="G30" s="59"/>
      <c r="H30" s="59"/>
      <c r="K30" s="27"/>
    </row>
    <row r="31" spans="2:11" ht="15.75" x14ac:dyDescent="0.25">
      <c r="B31" s="10"/>
      <c r="C31" s="37"/>
      <c r="D31" s="38" t="s">
        <v>3</v>
      </c>
      <c r="E31" s="21"/>
      <c r="F31" s="21"/>
      <c r="G31" s="25"/>
      <c r="H31" s="25"/>
    </row>
    <row r="32" spans="2:11" ht="15.75" x14ac:dyDescent="0.25">
      <c r="B32" s="10"/>
      <c r="C32" s="37"/>
      <c r="D32" s="38" t="s">
        <v>36</v>
      </c>
      <c r="E32" s="21"/>
      <c r="F32" s="21"/>
      <c r="G32" s="25"/>
      <c r="H32" s="25"/>
    </row>
    <row r="33" spans="2:8" ht="15.75" x14ac:dyDescent="0.25">
      <c r="B33" s="10"/>
      <c r="C33" s="37"/>
      <c r="D33" s="38"/>
      <c r="E33" s="21"/>
      <c r="F33" s="21"/>
      <c r="G33" s="25"/>
      <c r="H33" s="25"/>
    </row>
    <row r="34" spans="2:8" ht="15.75" x14ac:dyDescent="0.25">
      <c r="B34" s="10"/>
      <c r="C34" s="37" t="s">
        <v>29</v>
      </c>
      <c r="D34" s="38"/>
      <c r="E34" s="21"/>
      <c r="F34" s="21"/>
      <c r="G34" s="25"/>
      <c r="H34" s="25"/>
    </row>
    <row r="35" spans="2:8" ht="15.75" x14ac:dyDescent="0.25">
      <c r="B35" s="10"/>
      <c r="C35" s="37"/>
      <c r="D35" s="37" t="s">
        <v>30</v>
      </c>
      <c r="E35" s="21"/>
      <c r="F35" s="21"/>
      <c r="G35" s="25"/>
      <c r="H35" s="25"/>
    </row>
    <row r="36" spans="2:8" ht="15.75" x14ac:dyDescent="0.25">
      <c r="B36" s="10"/>
      <c r="C36" s="37"/>
      <c r="D36" s="37" t="s">
        <v>34</v>
      </c>
      <c r="E36" s="21"/>
      <c r="F36" s="21"/>
      <c r="G36" s="25"/>
      <c r="H36" s="25"/>
    </row>
    <row r="37" spans="2:8" ht="15.75" x14ac:dyDescent="0.25">
      <c r="B37" s="10"/>
      <c r="C37" s="37"/>
      <c r="D37" s="37" t="s">
        <v>35</v>
      </c>
      <c r="E37" s="21"/>
      <c r="F37" s="21"/>
      <c r="G37" s="25"/>
      <c r="H37" s="25"/>
    </row>
    <row r="38" spans="2:8" ht="15.75" x14ac:dyDescent="0.25">
      <c r="B38" s="10"/>
      <c r="C38" s="37"/>
      <c r="D38" s="38" t="s">
        <v>36</v>
      </c>
      <c r="E38" s="21"/>
      <c r="F38" s="21"/>
      <c r="G38" s="25"/>
      <c r="H38" s="25"/>
    </row>
    <row r="39" spans="2:8" ht="19.5" customHeight="1" x14ac:dyDescent="0.25">
      <c r="B39" s="10"/>
      <c r="C39" s="11"/>
      <c r="D39" s="12"/>
      <c r="E39" s="21"/>
      <c r="F39" s="21"/>
      <c r="G39" s="25"/>
      <c r="H39" s="25"/>
    </row>
    <row r="40" spans="2:8" ht="18.75" x14ac:dyDescent="0.3">
      <c r="B40" s="20"/>
      <c r="C40" s="32" t="s">
        <v>38</v>
      </c>
      <c r="D40" s="33"/>
      <c r="E40" s="61"/>
      <c r="F40" s="61"/>
      <c r="G40" s="35">
        <f>SUM(G21:G39)</f>
        <v>784396.51217</v>
      </c>
      <c r="H40" s="35">
        <f>SUM(H21:H39)</f>
        <v>402407.61217000004</v>
      </c>
    </row>
    <row r="41" spans="2:8" x14ac:dyDescent="0.25">
      <c r="B41" s="10"/>
      <c r="C41" s="11"/>
      <c r="D41" s="12"/>
      <c r="E41" s="21"/>
      <c r="F41" s="21"/>
      <c r="G41" s="25"/>
      <c r="H41" s="25"/>
    </row>
    <row r="42" spans="2:8" ht="15.75" x14ac:dyDescent="0.25">
      <c r="B42" s="10"/>
      <c r="C42" s="37"/>
      <c r="D42" s="38" t="s">
        <v>31</v>
      </c>
      <c r="E42" s="21"/>
      <c r="F42" s="21"/>
      <c r="G42" s="25"/>
      <c r="H42" s="25"/>
    </row>
    <row r="43" spans="2:8" ht="10.5" customHeight="1" x14ac:dyDescent="0.25">
      <c r="B43" s="10"/>
      <c r="C43" s="37"/>
      <c r="D43" s="38"/>
      <c r="E43" s="21"/>
      <c r="F43" s="21"/>
      <c r="G43" s="25"/>
      <c r="H43" s="25"/>
    </row>
    <row r="44" spans="2:8" ht="15.75" x14ac:dyDescent="0.25">
      <c r="B44" s="36"/>
      <c r="C44" s="37" t="s">
        <v>32</v>
      </c>
      <c r="D44" s="38"/>
      <c r="E44" s="21"/>
      <c r="F44" s="21"/>
      <c r="G44" s="25"/>
      <c r="H44" s="25"/>
    </row>
    <row r="45" spans="2:8" ht="10.5" customHeight="1" x14ac:dyDescent="0.25">
      <c r="B45" s="36"/>
      <c r="C45" s="37"/>
      <c r="D45" s="38"/>
      <c r="E45" s="21"/>
      <c r="F45" s="21"/>
      <c r="G45" s="25"/>
      <c r="H45" s="25"/>
    </row>
    <row r="46" spans="2:8" ht="15.75" x14ac:dyDescent="0.25">
      <c r="B46" s="36"/>
      <c r="C46" s="37"/>
      <c r="D46" s="38" t="s">
        <v>2</v>
      </c>
      <c r="E46" s="21"/>
      <c r="F46" s="21"/>
      <c r="G46" s="25"/>
      <c r="H46" s="25"/>
    </row>
    <row r="47" spans="2:8" ht="10.5" customHeight="1" x14ac:dyDescent="0.25">
      <c r="B47" s="10"/>
      <c r="C47" s="11"/>
      <c r="D47" s="12"/>
      <c r="E47" s="21"/>
      <c r="F47" s="21"/>
      <c r="G47" s="25"/>
      <c r="H47" s="25"/>
    </row>
    <row r="48" spans="2:8" x14ac:dyDescent="0.25">
      <c r="B48" s="10"/>
      <c r="C48" s="11"/>
      <c r="D48" s="60" t="s">
        <v>7</v>
      </c>
      <c r="E48" s="58" t="s">
        <v>6</v>
      </c>
      <c r="F48" s="58" t="s">
        <v>18</v>
      </c>
      <c r="G48" s="59">
        <f>4451297441.02/1000</f>
        <v>4451297.4410200007</v>
      </c>
      <c r="H48" s="59">
        <v>4451297.4410200007</v>
      </c>
    </row>
    <row r="49" spans="2:8" x14ac:dyDescent="0.25">
      <c r="B49" s="10"/>
      <c r="C49" s="11"/>
      <c r="D49" s="60" t="s">
        <v>8</v>
      </c>
      <c r="E49" s="58" t="s">
        <v>6</v>
      </c>
      <c r="F49" s="58" t="s">
        <v>18</v>
      </c>
      <c r="G49" s="59">
        <f>5439399204.81/1000</f>
        <v>5439399.20481</v>
      </c>
      <c r="H49" s="59">
        <v>5439399.20481</v>
      </c>
    </row>
    <row r="50" spans="2:8" x14ac:dyDescent="0.25">
      <c r="B50" s="10"/>
      <c r="C50" s="11"/>
      <c r="D50" s="60" t="s">
        <v>16</v>
      </c>
      <c r="E50" s="58" t="s">
        <v>6</v>
      </c>
      <c r="F50" s="58" t="s">
        <v>18</v>
      </c>
      <c r="G50" s="59">
        <f>2017530875.49/1000</f>
        <v>2017530.87549</v>
      </c>
      <c r="H50" s="59">
        <v>2017530.87549</v>
      </c>
    </row>
    <row r="51" spans="2:8" x14ac:dyDescent="0.25">
      <c r="B51" s="10"/>
      <c r="C51" s="11"/>
      <c r="D51" s="60" t="s">
        <v>10</v>
      </c>
      <c r="E51" s="58" t="s">
        <v>6</v>
      </c>
      <c r="F51" s="58" t="s">
        <v>18</v>
      </c>
      <c r="G51" s="59">
        <f>1280428820.46/1000</f>
        <v>1280428.8204600001</v>
      </c>
      <c r="H51" s="59">
        <v>1280428.8204600001</v>
      </c>
    </row>
    <row r="52" spans="2:8" x14ac:dyDescent="0.25">
      <c r="B52" s="10"/>
      <c r="C52" s="11"/>
      <c r="D52" s="60" t="s">
        <v>11</v>
      </c>
      <c r="E52" s="58" t="s">
        <v>6</v>
      </c>
      <c r="F52" s="58" t="s">
        <v>18</v>
      </c>
      <c r="G52" s="59">
        <f>926199696.3/1000</f>
        <v>926199.69629999995</v>
      </c>
      <c r="H52" s="59">
        <v>926199.69629999995</v>
      </c>
    </row>
    <row r="53" spans="2:8" x14ac:dyDescent="0.25">
      <c r="B53" s="10"/>
      <c r="C53" s="11"/>
      <c r="D53" s="60" t="s">
        <v>12</v>
      </c>
      <c r="E53" s="58" t="s">
        <v>6</v>
      </c>
      <c r="F53" s="58" t="s">
        <v>18</v>
      </c>
      <c r="G53" s="59">
        <f>10692993076.78/1000</f>
        <v>10692993.076780001</v>
      </c>
      <c r="H53" s="59">
        <v>10692993.076780001</v>
      </c>
    </row>
    <row r="54" spans="2:8" x14ac:dyDescent="0.25">
      <c r="B54" s="10"/>
      <c r="C54" s="11"/>
      <c r="D54" s="60" t="s">
        <v>13</v>
      </c>
      <c r="E54" s="58" t="s">
        <v>6</v>
      </c>
      <c r="F54" s="58" t="s">
        <v>18</v>
      </c>
      <c r="G54" s="59">
        <f>909341933.6/1000</f>
        <v>909341.93359999999</v>
      </c>
      <c r="H54" s="59">
        <v>909341.93359999999</v>
      </c>
    </row>
    <row r="55" spans="2:8" x14ac:dyDescent="0.25">
      <c r="B55" s="10"/>
      <c r="C55" s="11"/>
      <c r="D55" s="60" t="s">
        <v>14</v>
      </c>
      <c r="E55" s="58" t="s">
        <v>6</v>
      </c>
      <c r="F55" s="58" t="s">
        <v>18</v>
      </c>
      <c r="G55" s="59">
        <f>708696937.82/1000</f>
        <v>708696.93782000011</v>
      </c>
      <c r="H55" s="59">
        <v>708696.93782000011</v>
      </c>
    </row>
    <row r="56" spans="2:8" x14ac:dyDescent="0.25">
      <c r="B56" s="10"/>
      <c r="C56" s="11"/>
      <c r="D56" s="60" t="s">
        <v>17</v>
      </c>
      <c r="E56" s="58" t="s">
        <v>6</v>
      </c>
      <c r="F56" s="58" t="s">
        <v>18</v>
      </c>
      <c r="G56" s="59">
        <f>2613818942.38/1000</f>
        <v>2613818.9423799999</v>
      </c>
      <c r="H56" s="59">
        <v>2870034.54238</v>
      </c>
    </row>
    <row r="57" spans="2:8" x14ac:dyDescent="0.25">
      <c r="B57" s="10"/>
      <c r="C57" s="11"/>
      <c r="D57" s="60" t="s">
        <v>15</v>
      </c>
      <c r="E57" s="58" t="s">
        <v>6</v>
      </c>
      <c r="F57" s="58" t="s">
        <v>18</v>
      </c>
      <c r="G57" s="59">
        <f>2776149081/1000</f>
        <v>2776149.0809999998</v>
      </c>
      <c r="H57" s="59">
        <v>2776149.0809999998</v>
      </c>
    </row>
    <row r="58" spans="2:8" x14ac:dyDescent="0.25">
      <c r="B58" s="10"/>
      <c r="C58" s="11"/>
      <c r="D58" s="57" t="s">
        <v>23</v>
      </c>
      <c r="E58" s="58" t="s">
        <v>6</v>
      </c>
      <c r="F58" s="58" t="s">
        <v>18</v>
      </c>
      <c r="G58" s="59"/>
      <c r="H58" s="59">
        <v>2493.1999999999998</v>
      </c>
    </row>
    <row r="59" spans="2:8" ht="14.25" customHeight="1" x14ac:dyDescent="0.25">
      <c r="B59" s="10"/>
      <c r="C59" s="11"/>
      <c r="D59" s="57" t="s">
        <v>24</v>
      </c>
      <c r="E59" s="58" t="s">
        <v>6</v>
      </c>
      <c r="F59" s="58" t="s">
        <v>18</v>
      </c>
      <c r="G59" s="59"/>
      <c r="H59" s="59">
        <v>12928.5</v>
      </c>
    </row>
    <row r="60" spans="2:8" ht="14.25" customHeight="1" x14ac:dyDescent="0.25">
      <c r="B60" s="10"/>
      <c r="C60" s="11"/>
      <c r="D60" s="12"/>
      <c r="E60" s="21"/>
      <c r="F60" s="21"/>
      <c r="G60" s="25"/>
      <c r="H60" s="25"/>
    </row>
    <row r="61" spans="2:8" ht="15.75" x14ac:dyDescent="0.25">
      <c r="B61" s="10"/>
      <c r="C61" s="37"/>
      <c r="D61" s="38" t="s">
        <v>3</v>
      </c>
      <c r="E61" s="8"/>
      <c r="F61" s="8"/>
      <c r="G61" s="25"/>
      <c r="H61" s="25"/>
    </row>
    <row r="62" spans="2:8" ht="15.75" x14ac:dyDescent="0.25">
      <c r="B62" s="10"/>
      <c r="C62" s="37"/>
      <c r="D62" s="38" t="s">
        <v>4</v>
      </c>
      <c r="E62" s="8"/>
      <c r="F62" s="8"/>
      <c r="G62" s="25"/>
      <c r="H62" s="25"/>
    </row>
    <row r="63" spans="2:8" ht="15.75" x14ac:dyDescent="0.25">
      <c r="B63" s="10"/>
      <c r="C63" s="37"/>
      <c r="D63" s="38"/>
      <c r="E63" s="8"/>
      <c r="F63" s="8"/>
      <c r="G63" s="25"/>
      <c r="H63" s="25"/>
    </row>
    <row r="64" spans="2:8" ht="18.75" x14ac:dyDescent="0.3">
      <c r="B64" s="10"/>
      <c r="C64" s="37" t="s">
        <v>29</v>
      </c>
      <c r="D64" s="38"/>
      <c r="E64" s="8"/>
      <c r="F64" s="50"/>
      <c r="G64" s="25"/>
      <c r="H64" s="25"/>
    </row>
    <row r="65" spans="2:8" ht="15.75" x14ac:dyDescent="0.25">
      <c r="B65" s="10"/>
      <c r="C65" s="37"/>
      <c r="D65" s="37" t="s">
        <v>30</v>
      </c>
      <c r="E65" s="8"/>
      <c r="F65" s="8"/>
      <c r="G65" s="25"/>
      <c r="H65" s="25"/>
    </row>
    <row r="66" spans="2:8" ht="15.75" x14ac:dyDescent="0.25">
      <c r="B66" s="10"/>
      <c r="C66" s="37"/>
      <c r="D66" s="37" t="s">
        <v>34</v>
      </c>
      <c r="E66" s="8"/>
      <c r="F66" s="8"/>
      <c r="G66" s="25"/>
      <c r="H66" s="25"/>
    </row>
    <row r="67" spans="2:8" ht="15.75" x14ac:dyDescent="0.25">
      <c r="B67" s="10"/>
      <c r="C67" s="37"/>
      <c r="D67" s="37" t="s">
        <v>35</v>
      </c>
      <c r="E67" s="8"/>
      <c r="F67" s="8"/>
      <c r="G67" s="25"/>
      <c r="H67" s="25"/>
    </row>
    <row r="68" spans="2:8" ht="15.75" x14ac:dyDescent="0.25">
      <c r="B68" s="10"/>
      <c r="C68" s="37"/>
      <c r="D68" s="38" t="s">
        <v>36</v>
      </c>
      <c r="E68" s="8"/>
      <c r="F68" s="8"/>
      <c r="G68" s="25"/>
      <c r="H68" s="25"/>
    </row>
    <row r="69" spans="2:8" ht="14.25" customHeight="1" x14ac:dyDescent="0.25">
      <c r="B69" s="10"/>
      <c r="C69" s="11"/>
      <c r="D69" s="12"/>
      <c r="E69" s="8"/>
      <c r="F69" s="8"/>
      <c r="G69" s="25"/>
      <c r="H69" s="25"/>
    </row>
    <row r="70" spans="2:8" ht="18.75" x14ac:dyDescent="0.3">
      <c r="B70" s="20"/>
      <c r="C70" s="32" t="s">
        <v>39</v>
      </c>
      <c r="D70" s="33"/>
      <c r="E70" s="34"/>
      <c r="F70" s="51"/>
      <c r="G70" s="35">
        <f>SUM(G48:G69)</f>
        <v>31815856.009660006</v>
      </c>
      <c r="H70" s="35">
        <f>SUM(H48:H69)</f>
        <v>32087493.309660006</v>
      </c>
    </row>
    <row r="71" spans="2:8" ht="10.5" customHeight="1" x14ac:dyDescent="0.25">
      <c r="B71" s="10"/>
      <c r="C71" s="11"/>
      <c r="D71" s="12"/>
      <c r="E71" s="8"/>
      <c r="F71" s="8"/>
      <c r="G71" s="31"/>
      <c r="H71" s="31"/>
    </row>
    <row r="72" spans="2:8" ht="15.75" x14ac:dyDescent="0.25">
      <c r="B72" s="36" t="s">
        <v>37</v>
      </c>
      <c r="C72" s="11"/>
      <c r="D72" s="12"/>
      <c r="E72" s="8"/>
      <c r="F72" s="8"/>
      <c r="G72" s="31"/>
      <c r="H72" s="31"/>
    </row>
    <row r="73" spans="2:8" ht="15.75" x14ac:dyDescent="0.25">
      <c r="B73" s="10"/>
      <c r="C73" s="11"/>
      <c r="D73" s="12"/>
      <c r="E73" s="8"/>
      <c r="F73" s="8"/>
      <c r="G73" s="31"/>
      <c r="H73" s="31"/>
    </row>
    <row r="74" spans="2:8" ht="21" x14ac:dyDescent="0.35">
      <c r="B74" s="20"/>
      <c r="C74" s="24"/>
      <c r="D74" s="52" t="s">
        <v>5</v>
      </c>
      <c r="E74" s="53"/>
      <c r="F74" s="53"/>
      <c r="G74" s="54">
        <f>SUM(G70+G40)</f>
        <v>32600252.521830007</v>
      </c>
      <c r="H74" s="54">
        <f>H70+H40</f>
        <v>32489900.921830006</v>
      </c>
    </row>
    <row r="75" spans="2:8" ht="15.75" x14ac:dyDescent="0.25">
      <c r="B75" s="10"/>
      <c r="C75" s="11"/>
      <c r="D75" s="12"/>
      <c r="E75" s="8"/>
      <c r="F75" s="8"/>
      <c r="G75" s="31"/>
      <c r="H75" s="31"/>
    </row>
    <row r="76" spans="2:8" x14ac:dyDescent="0.25">
      <c r="B76" s="4"/>
      <c r="C76" s="5"/>
      <c r="D76" s="6"/>
      <c r="E76" s="9"/>
      <c r="F76" s="9"/>
      <c r="G76" s="9"/>
      <c r="H76" s="9"/>
    </row>
    <row r="79" spans="2:8" x14ac:dyDescent="0.25">
      <c r="H79" s="27"/>
    </row>
    <row r="80" spans="2:8" x14ac:dyDescent="0.25">
      <c r="H80" s="27"/>
    </row>
  </sheetData>
  <mergeCells count="1">
    <mergeCell ref="B10:D10"/>
  </mergeCells>
  <pageMargins left="0.70866141732283472" right="0.54" top="0.32" bottom="0.46" header="0.32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endeu_jun_2014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Zurisadai Cabrera</cp:lastModifiedBy>
  <cp:lastPrinted>2015-03-05T17:01:26Z</cp:lastPrinted>
  <dcterms:created xsi:type="dcterms:W3CDTF">2013-11-04T20:16:55Z</dcterms:created>
  <dcterms:modified xsi:type="dcterms:W3CDTF">2015-03-06T17:45:03Z</dcterms:modified>
</cp:coreProperties>
</file>