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60"/>
  </bookViews>
  <sheets>
    <sheet name="dic_2013_verrs.1" sheetId="5" r:id="rId1"/>
  </sheets>
  <calcPr calcId="145621"/>
</workbook>
</file>

<file path=xl/calcChain.xml><?xml version="1.0" encoding="utf-8"?>
<calcChain xmlns="http://schemas.openxmlformats.org/spreadsheetml/2006/main">
  <c r="J49" i="5" l="1"/>
  <c r="G49" i="5"/>
  <c r="M58" i="5"/>
  <c r="M57" i="5"/>
  <c r="M56" i="5"/>
  <c r="M55" i="5"/>
  <c r="M54" i="5"/>
  <c r="M53" i="5"/>
  <c r="G28" i="5"/>
  <c r="G27" i="5"/>
  <c r="M27" i="5" s="1"/>
  <c r="J52" i="5"/>
  <c r="J50" i="5"/>
  <c r="J29" i="5"/>
  <c r="M29" i="5"/>
  <c r="I64" i="5"/>
  <c r="H64" i="5"/>
  <c r="G64" i="5"/>
  <c r="M52" i="5"/>
  <c r="M51" i="5"/>
  <c r="M50" i="5"/>
  <c r="M49" i="5"/>
  <c r="M48" i="5"/>
  <c r="M47" i="5"/>
  <c r="M46" i="5"/>
  <c r="M45" i="5"/>
  <c r="M44" i="5"/>
  <c r="M43" i="5"/>
  <c r="I35" i="5"/>
  <c r="H35" i="5"/>
  <c r="G35" i="5"/>
  <c r="M28" i="5"/>
  <c r="J28" i="5"/>
  <c r="J27" i="5"/>
  <c r="M26" i="5"/>
  <c r="J26" i="5"/>
  <c r="M25" i="5"/>
  <c r="J25" i="5"/>
  <c r="M24" i="5"/>
  <c r="J24" i="5"/>
  <c r="M23" i="5"/>
  <c r="J23" i="5"/>
  <c r="M22" i="5"/>
  <c r="J22" i="5"/>
  <c r="M21" i="5"/>
  <c r="J21" i="5"/>
  <c r="M20" i="5"/>
  <c r="J20" i="5"/>
  <c r="J35" i="5" l="1"/>
  <c r="M35" i="5"/>
  <c r="G68" i="5"/>
  <c r="I68" i="5"/>
  <c r="M64" i="5"/>
  <c r="J64" i="5"/>
  <c r="J68" i="5" s="1"/>
  <c r="H68" i="5"/>
  <c r="M68" i="5" l="1"/>
</calcChain>
</file>

<file path=xl/sharedStrings.xml><?xml version="1.0" encoding="utf-8"?>
<sst xmlns="http://schemas.openxmlformats.org/spreadsheetml/2006/main" count="121" uniqueCount="57">
  <si>
    <t>GOBIERNO DEL ESTADO DE MEXICO</t>
  </si>
  <si>
    <t>REPORTE ANALITICO DE DEUDA PUBLICA</t>
  </si>
  <si>
    <t>DENOMINACION DE LAS DEUDAS</t>
  </si>
  <si>
    <t xml:space="preserve">DEUDA PUBLICA </t>
  </si>
  <si>
    <t>CORTO PLAZO</t>
  </si>
  <si>
    <t>DEUDA PUBLICA INTERIOR</t>
  </si>
  <si>
    <t>Instituciones de Cédito:</t>
  </si>
  <si>
    <t>Titulos y Valores:</t>
  </si>
  <si>
    <t>Arrendamientos Financieros:</t>
  </si>
  <si>
    <t xml:space="preserve">SUB TOTAL A CORTO PLAZO </t>
  </si>
  <si>
    <t>LARGO PLAZO</t>
  </si>
  <si>
    <t xml:space="preserve">SUB TOTAL A LARGO PLAZO </t>
  </si>
  <si>
    <t xml:space="preserve">OTROS PASIVOS </t>
  </si>
  <si>
    <t xml:space="preserve">TOTAL DEUDA Y OTROS PASIVOS </t>
  </si>
  <si>
    <t xml:space="preserve">MONEDA DE </t>
  </si>
  <si>
    <t>CONTRATACION</t>
  </si>
  <si>
    <t xml:space="preserve">INSTITUCION </t>
  </si>
  <si>
    <t>O PAIS</t>
  </si>
  <si>
    <t>ACREEDOR</t>
  </si>
  <si>
    <t xml:space="preserve">del periodo </t>
  </si>
  <si>
    <t>Amortizacion</t>
  </si>
  <si>
    <t>Bruta</t>
  </si>
  <si>
    <t xml:space="preserve">Colocación </t>
  </si>
  <si>
    <t xml:space="preserve">Endeudamiento </t>
  </si>
  <si>
    <t xml:space="preserve">Neto del periodo </t>
  </si>
  <si>
    <t xml:space="preserve">Operaciones de Endeudamiento del Periodo </t>
  </si>
  <si>
    <t>Depuración o</t>
  </si>
  <si>
    <t xml:space="preserve">Conciliación </t>
  </si>
  <si>
    <t xml:space="preserve">Variación del </t>
  </si>
  <si>
    <t>endeudamiento</t>
  </si>
  <si>
    <t>Saldo al</t>
  </si>
  <si>
    <t xml:space="preserve">momento del </t>
  </si>
  <si>
    <t xml:space="preserve">periodo </t>
  </si>
  <si>
    <t>Pesos</t>
  </si>
  <si>
    <t>Banamex S.A</t>
  </si>
  <si>
    <t>Bancomer S.A</t>
  </si>
  <si>
    <t>Santander S.A</t>
  </si>
  <si>
    <t>HSBC</t>
  </si>
  <si>
    <t>Banco Interacciones S.A</t>
  </si>
  <si>
    <t>Banorte S.A</t>
  </si>
  <si>
    <t>Banco Inbursa S.A</t>
  </si>
  <si>
    <t>Dexia S.A</t>
  </si>
  <si>
    <t>Banco del Bajio S.A</t>
  </si>
  <si>
    <t>Banco Multiva S.A</t>
  </si>
  <si>
    <t>A+E Omega Construcciones S.A.</t>
  </si>
  <si>
    <t>Santander  S.A</t>
  </si>
  <si>
    <t>Banobras S.N.C</t>
  </si>
  <si>
    <t>Mexico</t>
  </si>
  <si>
    <t>Concretos y Obra Civil del pacifico S.A</t>
  </si>
  <si>
    <t>Grupo Zumzol S,A</t>
  </si>
  <si>
    <t>(miles de pesos)</t>
  </si>
  <si>
    <t>Saldo al momento</t>
  </si>
  <si>
    <t>del periodo</t>
  </si>
  <si>
    <t>Preliminares</t>
  </si>
  <si>
    <t>AL 31 DE DICIEMBRE DE 2013</t>
  </si>
  <si>
    <t>Concretos Asfalticos de México s,a</t>
  </si>
  <si>
    <t>Navir construcciones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</si>
</sst>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" fontId="7" fillId="0" borderId="0" xfId="0" applyNumberFormat="1" applyFont="1" applyBorder="1"/>
    <xf numFmtId="4" fontId="6" fillId="0" borderId="0" xfId="0" applyNumberFormat="1" applyFont="1" applyBorder="1"/>
    <xf numFmtId="4" fontId="6" fillId="0" borderId="13" xfId="0" applyNumberFormat="1" applyFont="1" applyBorder="1"/>
    <xf numFmtId="0" fontId="0" fillId="0" borderId="13" xfId="0" applyBorder="1" applyAlignment="1">
      <alignment horizontal="center"/>
    </xf>
    <xf numFmtId="4" fontId="0" fillId="0" borderId="0" xfId="0" applyNumberFormat="1"/>
    <xf numFmtId="4" fontId="7" fillId="0" borderId="8" xfId="0" applyNumberFormat="1" applyFont="1" applyBorder="1"/>
    <xf numFmtId="0" fontId="0" fillId="0" borderId="0" xfId="0"/>
    <xf numFmtId="4" fontId="6" fillId="0" borderId="8" xfId="0" applyNumberFormat="1" applyFont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8" fillId="2" borderId="13" xfId="0" applyFont="1" applyFill="1" applyBorder="1"/>
    <xf numFmtId="0" fontId="2" fillId="2" borderId="13" xfId="0" applyFont="1" applyFill="1" applyBorder="1"/>
    <xf numFmtId="164" fontId="6" fillId="0" borderId="13" xfId="0" applyNumberFormat="1" applyFont="1" applyBorder="1"/>
    <xf numFmtId="164" fontId="0" fillId="0" borderId="13" xfId="0" applyNumberFormat="1" applyBorder="1"/>
    <xf numFmtId="164" fontId="2" fillId="2" borderId="13" xfId="0" applyNumberFormat="1" applyFont="1" applyFill="1" applyBorder="1"/>
    <xf numFmtId="164" fontId="0" fillId="2" borderId="13" xfId="0" applyNumberFormat="1" applyFill="1" applyBorder="1"/>
    <xf numFmtId="164" fontId="1" fillId="2" borderId="1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Continuous"/>
    </xf>
    <xf numFmtId="14" fontId="1" fillId="2" borderId="14" xfId="0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0" xfId="0" applyNumberFormat="1" applyFont="1" applyBorder="1"/>
    <xf numFmtId="164" fontId="6" fillId="0" borderId="7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3"/>
  <sheetViews>
    <sheetView tabSelected="1" workbookViewId="0">
      <selection activeCell="P10" sqref="P10"/>
    </sheetView>
  </sheetViews>
  <sheetFormatPr baseColWidth="10" defaultRowHeight="15" x14ac:dyDescent="0.25"/>
  <cols>
    <col min="1" max="1" width="1.5703125" style="36" customWidth="1"/>
    <col min="2" max="2" width="2.28515625" style="36" customWidth="1"/>
    <col min="3" max="3" width="1.85546875" style="36" customWidth="1"/>
    <col min="4" max="4" width="29.5703125" style="36" customWidth="1"/>
    <col min="5" max="5" width="12.140625" style="36" customWidth="1"/>
    <col min="6" max="6" width="11.42578125" style="36" customWidth="1"/>
    <col min="7" max="7" width="14" style="36" customWidth="1"/>
    <col min="8" max="8" width="12.7109375" style="36" customWidth="1"/>
    <col min="9" max="9" width="12.42578125" style="36" customWidth="1"/>
    <col min="10" max="10" width="15" style="36" customWidth="1"/>
    <col min="11" max="11" width="13.7109375" style="36" customWidth="1"/>
    <col min="12" max="12" width="13.42578125" style="36" customWidth="1"/>
    <col min="13" max="13" width="13.28515625" style="36" customWidth="1"/>
    <col min="14" max="14" width="0.85546875" style="36" customWidth="1"/>
    <col min="15" max="16384" width="11.42578125" style="36"/>
  </cols>
  <sheetData>
    <row r="1" spans="2:13" ht="15.75" thickBot="1" x14ac:dyDescent="0.3"/>
    <row r="2" spans="2:13" ht="15.75" x14ac:dyDescent="0.25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ht="15.75" x14ac:dyDescent="0.25"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5.75" x14ac:dyDescent="0.25">
      <c r="B4" s="16" t="s">
        <v>54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2:13" ht="15.75" x14ac:dyDescent="0.25">
      <c r="B5" s="16" t="s">
        <v>53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2:13" ht="15.75" thickBot="1" x14ac:dyDescent="0.3">
      <c r="B6" s="52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8" spans="2:13" x14ac:dyDescent="0.25">
      <c r="B8" s="21"/>
      <c r="C8" s="22"/>
      <c r="D8" s="22"/>
      <c r="E8" s="49"/>
      <c r="F8" s="49" t="s">
        <v>16</v>
      </c>
      <c r="G8" s="49" t="s">
        <v>51</v>
      </c>
      <c r="H8" s="59" t="s">
        <v>25</v>
      </c>
      <c r="I8" s="60"/>
      <c r="J8" s="61"/>
      <c r="K8" s="23"/>
      <c r="L8" s="23" t="s">
        <v>28</v>
      </c>
      <c r="M8" s="23" t="s">
        <v>30</v>
      </c>
    </row>
    <row r="9" spans="2:13" x14ac:dyDescent="0.25">
      <c r="B9" s="24" t="s">
        <v>2</v>
      </c>
      <c r="C9" s="25"/>
      <c r="D9" s="25"/>
      <c r="E9" s="50" t="s">
        <v>14</v>
      </c>
      <c r="F9" s="50" t="s">
        <v>17</v>
      </c>
      <c r="G9" s="26" t="s">
        <v>52</v>
      </c>
      <c r="H9" s="23" t="s">
        <v>20</v>
      </c>
      <c r="I9" s="23" t="s">
        <v>22</v>
      </c>
      <c r="J9" s="49" t="s">
        <v>23</v>
      </c>
      <c r="K9" s="26" t="s">
        <v>26</v>
      </c>
      <c r="L9" s="26" t="s">
        <v>29</v>
      </c>
      <c r="M9" s="26" t="s">
        <v>31</v>
      </c>
    </row>
    <row r="10" spans="2:13" x14ac:dyDescent="0.25">
      <c r="B10" s="27"/>
      <c r="C10" s="28"/>
      <c r="D10" s="28"/>
      <c r="E10" s="51" t="s">
        <v>15</v>
      </c>
      <c r="F10" s="51" t="s">
        <v>18</v>
      </c>
      <c r="G10" s="53">
        <v>41274</v>
      </c>
      <c r="H10" s="29" t="s">
        <v>21</v>
      </c>
      <c r="I10" s="29" t="s">
        <v>21</v>
      </c>
      <c r="J10" s="51" t="s">
        <v>24</v>
      </c>
      <c r="K10" s="29" t="s">
        <v>27</v>
      </c>
      <c r="L10" s="29" t="s">
        <v>19</v>
      </c>
      <c r="M10" s="29" t="s">
        <v>32</v>
      </c>
    </row>
    <row r="11" spans="2:13" x14ac:dyDescent="0.25">
      <c r="B11" s="1"/>
      <c r="C11" s="2"/>
      <c r="D11" s="3"/>
      <c r="E11" s="7"/>
      <c r="F11" s="7"/>
      <c r="G11" s="7"/>
      <c r="H11" s="7"/>
      <c r="I11" s="7"/>
      <c r="J11" s="7"/>
      <c r="K11" s="7"/>
      <c r="L11" s="7"/>
      <c r="M11" s="7"/>
    </row>
    <row r="12" spans="2:13" x14ac:dyDescent="0.25">
      <c r="B12" s="10" t="s">
        <v>3</v>
      </c>
      <c r="C12" s="11"/>
      <c r="D12" s="12"/>
      <c r="E12" s="8"/>
      <c r="F12" s="8"/>
      <c r="G12" s="8"/>
      <c r="H12" s="8"/>
      <c r="I12" s="8"/>
      <c r="J12" s="8"/>
      <c r="K12" s="8"/>
      <c r="L12" s="8"/>
      <c r="M12" s="8"/>
    </row>
    <row r="13" spans="2:13" ht="8.25" customHeight="1" x14ac:dyDescent="0.25">
      <c r="B13" s="10"/>
      <c r="C13" s="11"/>
      <c r="D13" s="12"/>
      <c r="E13" s="8"/>
      <c r="F13" s="8"/>
      <c r="G13" s="8"/>
      <c r="H13" s="8"/>
      <c r="I13" s="8"/>
      <c r="J13" s="8"/>
      <c r="K13" s="8"/>
      <c r="L13" s="8"/>
      <c r="M13" s="8"/>
    </row>
    <row r="14" spans="2:13" x14ac:dyDescent="0.25">
      <c r="B14" s="10"/>
      <c r="C14" s="11" t="s">
        <v>4</v>
      </c>
      <c r="D14" s="12"/>
      <c r="E14" s="8"/>
      <c r="F14" s="8"/>
      <c r="G14" s="8"/>
      <c r="H14" s="8"/>
      <c r="I14" s="8"/>
      <c r="J14" s="8"/>
      <c r="K14" s="8"/>
      <c r="L14" s="8"/>
      <c r="M14" s="8"/>
    </row>
    <row r="15" spans="2:13" ht="9" customHeight="1" x14ac:dyDescent="0.25">
      <c r="B15" s="10"/>
      <c r="C15" s="11"/>
      <c r="D15" s="12"/>
      <c r="E15" s="8"/>
      <c r="F15" s="8"/>
      <c r="G15" s="8"/>
      <c r="H15" s="8"/>
      <c r="I15" s="8"/>
      <c r="J15" s="8"/>
      <c r="K15" s="8"/>
      <c r="L15" s="8"/>
      <c r="M15" s="8"/>
    </row>
    <row r="16" spans="2:13" x14ac:dyDescent="0.25">
      <c r="B16" s="10"/>
      <c r="C16" s="11" t="s">
        <v>5</v>
      </c>
      <c r="D16" s="12"/>
      <c r="E16" s="8"/>
      <c r="F16" s="8"/>
      <c r="G16" s="8"/>
      <c r="H16" s="8"/>
      <c r="I16" s="8"/>
      <c r="J16" s="8"/>
      <c r="K16" s="8"/>
      <c r="L16" s="8"/>
      <c r="M16" s="8"/>
    </row>
    <row r="17" spans="2:15" ht="8.25" customHeight="1" x14ac:dyDescent="0.25">
      <c r="B17" s="10"/>
      <c r="C17" s="11"/>
      <c r="D17" s="12"/>
      <c r="E17" s="8"/>
      <c r="F17" s="8"/>
      <c r="G17" s="8"/>
      <c r="H17" s="8"/>
      <c r="I17" s="8"/>
      <c r="J17" s="8"/>
      <c r="K17" s="8"/>
      <c r="L17" s="8"/>
      <c r="M17" s="8"/>
    </row>
    <row r="18" spans="2:15" x14ac:dyDescent="0.25">
      <c r="B18" s="10"/>
      <c r="C18" s="11"/>
      <c r="D18" s="12" t="s">
        <v>6</v>
      </c>
      <c r="E18" s="33"/>
      <c r="F18" s="8"/>
      <c r="G18" s="8"/>
      <c r="H18" s="8"/>
      <c r="I18" s="8"/>
      <c r="J18" s="8"/>
      <c r="K18" s="8"/>
      <c r="L18" s="8"/>
      <c r="M18" s="8"/>
    </row>
    <row r="19" spans="2:15" ht="9.75" customHeight="1" x14ac:dyDescent="0.25">
      <c r="B19" s="10"/>
      <c r="C19" s="11"/>
      <c r="D19" s="12"/>
      <c r="E19" s="8"/>
      <c r="F19" s="8"/>
      <c r="G19" s="8"/>
      <c r="H19" s="8"/>
      <c r="I19" s="8"/>
      <c r="J19" s="8"/>
      <c r="K19" s="8"/>
      <c r="L19" s="8"/>
      <c r="M19" s="8"/>
    </row>
    <row r="20" spans="2:15" x14ac:dyDescent="0.25">
      <c r="B20" s="10"/>
      <c r="C20" s="11"/>
      <c r="D20" s="30" t="s">
        <v>34</v>
      </c>
      <c r="E20" s="32" t="s">
        <v>33</v>
      </c>
      <c r="F20" s="32" t="s">
        <v>47</v>
      </c>
      <c r="G20" s="44">
        <v>136200.5</v>
      </c>
      <c r="H20" s="44">
        <v>136200.5</v>
      </c>
      <c r="I20" s="44"/>
      <c r="J20" s="44">
        <f>I20-H20</f>
        <v>-136200.5</v>
      </c>
      <c r="K20" s="45"/>
      <c r="L20" s="44"/>
      <c r="M20" s="44">
        <f>G20-H20+I20</f>
        <v>0</v>
      </c>
      <c r="N20" s="34"/>
    </row>
    <row r="21" spans="2:15" x14ac:dyDescent="0.25">
      <c r="B21" s="10"/>
      <c r="C21" s="11"/>
      <c r="D21" s="31" t="s">
        <v>35</v>
      </c>
      <c r="E21" s="32" t="s">
        <v>33</v>
      </c>
      <c r="F21" s="32" t="s">
        <v>47</v>
      </c>
      <c r="G21" s="44">
        <v>100029</v>
      </c>
      <c r="H21" s="44">
        <v>100029</v>
      </c>
      <c r="I21" s="44"/>
      <c r="J21" s="44">
        <f t="shared" ref="J21:J29" si="0">I21-H21</f>
        <v>-100029</v>
      </c>
      <c r="K21" s="45"/>
      <c r="L21" s="44"/>
      <c r="M21" s="44">
        <f t="shared" ref="M21:M29" si="1">G21-H21+I21</f>
        <v>0</v>
      </c>
    </row>
    <row r="22" spans="2:15" x14ac:dyDescent="0.25">
      <c r="B22" s="10"/>
      <c r="C22" s="11"/>
      <c r="D22" s="31" t="s">
        <v>36</v>
      </c>
      <c r="E22" s="32" t="s">
        <v>33</v>
      </c>
      <c r="F22" s="32" t="s">
        <v>47</v>
      </c>
      <c r="G22" s="44">
        <v>76226.3</v>
      </c>
      <c r="H22" s="44">
        <v>76226.3</v>
      </c>
      <c r="I22" s="44"/>
      <c r="J22" s="44">
        <f t="shared" si="0"/>
        <v>-76226.3</v>
      </c>
      <c r="K22" s="45"/>
      <c r="L22" s="44"/>
      <c r="M22" s="44">
        <f t="shared" si="1"/>
        <v>0</v>
      </c>
    </row>
    <row r="23" spans="2:15" x14ac:dyDescent="0.25">
      <c r="B23" s="10"/>
      <c r="C23" s="11"/>
      <c r="D23" s="31" t="s">
        <v>37</v>
      </c>
      <c r="E23" s="32" t="s">
        <v>33</v>
      </c>
      <c r="F23" s="32" t="s">
        <v>47</v>
      </c>
      <c r="G23" s="44">
        <v>39178.5</v>
      </c>
      <c r="H23" s="44">
        <v>39178.5</v>
      </c>
      <c r="I23" s="44"/>
      <c r="J23" s="44">
        <f t="shared" si="0"/>
        <v>-39178.5</v>
      </c>
      <c r="K23" s="45"/>
      <c r="L23" s="44"/>
      <c r="M23" s="44">
        <f t="shared" si="1"/>
        <v>0</v>
      </c>
      <c r="N23" s="56"/>
      <c r="O23" s="57"/>
    </row>
    <row r="24" spans="2:15" x14ac:dyDescent="0.25">
      <c r="B24" s="10"/>
      <c r="C24" s="11"/>
      <c r="D24" s="31" t="s">
        <v>38</v>
      </c>
      <c r="E24" s="32" t="s">
        <v>33</v>
      </c>
      <c r="F24" s="32" t="s">
        <v>47</v>
      </c>
      <c r="G24" s="44">
        <v>27205.3</v>
      </c>
      <c r="H24" s="44">
        <v>27205.3</v>
      </c>
      <c r="I24" s="44"/>
      <c r="J24" s="44">
        <f t="shared" si="0"/>
        <v>-27205.3</v>
      </c>
      <c r="K24" s="45"/>
      <c r="L24" s="44"/>
      <c r="M24" s="44">
        <f t="shared" si="1"/>
        <v>0</v>
      </c>
      <c r="N24" s="56"/>
      <c r="O24" s="57"/>
    </row>
    <row r="25" spans="2:15" x14ac:dyDescent="0.25">
      <c r="B25" s="10"/>
      <c r="C25" s="11"/>
      <c r="D25" s="31" t="s">
        <v>39</v>
      </c>
      <c r="E25" s="32" t="s">
        <v>33</v>
      </c>
      <c r="F25" s="32" t="s">
        <v>47</v>
      </c>
      <c r="G25" s="44">
        <v>128422.5</v>
      </c>
      <c r="H25" s="44">
        <v>778422.5</v>
      </c>
      <c r="I25" s="44">
        <v>650000</v>
      </c>
      <c r="J25" s="44">
        <f t="shared" si="0"/>
        <v>-128422.5</v>
      </c>
      <c r="K25" s="45"/>
      <c r="L25" s="44"/>
      <c r="M25" s="44">
        <f t="shared" si="1"/>
        <v>0</v>
      </c>
      <c r="N25" s="56"/>
      <c r="O25" s="57"/>
    </row>
    <row r="26" spans="2:15" x14ac:dyDescent="0.25">
      <c r="B26" s="10"/>
      <c r="C26" s="11"/>
      <c r="D26" s="31" t="s">
        <v>40</v>
      </c>
      <c r="E26" s="32" t="s">
        <v>33</v>
      </c>
      <c r="F26" s="32" t="s">
        <v>47</v>
      </c>
      <c r="G26" s="44">
        <v>61196</v>
      </c>
      <c r="H26" s="44">
        <v>61196</v>
      </c>
      <c r="I26" s="44"/>
      <c r="J26" s="44">
        <f t="shared" si="0"/>
        <v>-61196</v>
      </c>
      <c r="K26" s="45"/>
      <c r="L26" s="44"/>
      <c r="M26" s="44">
        <f t="shared" si="1"/>
        <v>0</v>
      </c>
      <c r="N26" s="56"/>
      <c r="O26" s="57"/>
    </row>
    <row r="27" spans="2:15" x14ac:dyDescent="0.25">
      <c r="B27" s="10"/>
      <c r="C27" s="11"/>
      <c r="D27" s="31" t="s">
        <v>41</v>
      </c>
      <c r="E27" s="32" t="s">
        <v>33</v>
      </c>
      <c r="F27" s="32" t="s">
        <v>47</v>
      </c>
      <c r="G27" s="44">
        <f>20737.8-14077.3</f>
        <v>6660.5</v>
      </c>
      <c r="H27" s="44">
        <v>6662.5</v>
      </c>
      <c r="I27" s="44">
        <v>2</v>
      </c>
      <c r="J27" s="44">
        <f t="shared" si="0"/>
        <v>-6660.5</v>
      </c>
      <c r="K27" s="45"/>
      <c r="L27" s="44"/>
      <c r="M27" s="44">
        <f t="shared" si="1"/>
        <v>0</v>
      </c>
      <c r="N27" s="56"/>
      <c r="O27" s="57"/>
    </row>
    <row r="28" spans="2:15" x14ac:dyDescent="0.25">
      <c r="B28" s="10"/>
      <c r="C28" s="11"/>
      <c r="D28" s="31" t="s">
        <v>42</v>
      </c>
      <c r="E28" s="32" t="s">
        <v>33</v>
      </c>
      <c r="F28" s="32" t="s">
        <v>47</v>
      </c>
      <c r="G28" s="44">
        <f>24728.2+14077.3</f>
        <v>38805.5</v>
      </c>
      <c r="H28" s="44">
        <v>38805.5</v>
      </c>
      <c r="I28" s="44"/>
      <c r="J28" s="44">
        <f t="shared" si="0"/>
        <v>-38805.5</v>
      </c>
      <c r="K28" s="45"/>
      <c r="L28" s="44"/>
      <c r="M28" s="44">
        <f t="shared" si="1"/>
        <v>0</v>
      </c>
      <c r="N28" s="56"/>
      <c r="O28" s="57"/>
    </row>
    <row r="29" spans="2:15" x14ac:dyDescent="0.25">
      <c r="B29" s="10"/>
      <c r="C29" s="11"/>
      <c r="D29" s="31" t="s">
        <v>43</v>
      </c>
      <c r="E29" s="32" t="s">
        <v>33</v>
      </c>
      <c r="F29" s="32" t="s">
        <v>47</v>
      </c>
      <c r="G29" s="44">
        <v>94134.8</v>
      </c>
      <c r="H29" s="44">
        <v>94134.8</v>
      </c>
      <c r="I29" s="45"/>
      <c r="J29" s="45">
        <f t="shared" si="0"/>
        <v>-94134.8</v>
      </c>
      <c r="K29" s="45"/>
      <c r="L29" s="45"/>
      <c r="M29" s="44">
        <f t="shared" si="1"/>
        <v>0</v>
      </c>
      <c r="N29" s="56"/>
      <c r="O29" s="57"/>
    </row>
    <row r="30" spans="2:15" ht="9.75" customHeight="1" x14ac:dyDescent="0.25">
      <c r="B30" s="10"/>
      <c r="C30" s="11"/>
      <c r="D30" s="31"/>
      <c r="E30" s="32"/>
      <c r="F30" s="32"/>
      <c r="G30" s="44"/>
      <c r="H30" s="44"/>
      <c r="I30" s="45"/>
      <c r="J30" s="45"/>
      <c r="K30" s="45"/>
      <c r="L30" s="45"/>
      <c r="M30" s="44"/>
      <c r="N30" s="56"/>
      <c r="O30" s="57"/>
    </row>
    <row r="31" spans="2:15" x14ac:dyDescent="0.25">
      <c r="B31" s="10"/>
      <c r="C31" s="11"/>
      <c r="D31" s="12" t="s">
        <v>7</v>
      </c>
      <c r="E31" s="8"/>
      <c r="F31" s="8"/>
      <c r="G31" s="45"/>
      <c r="H31" s="45"/>
      <c r="I31" s="45"/>
      <c r="J31" s="45"/>
      <c r="K31" s="45"/>
      <c r="L31" s="45"/>
      <c r="M31" s="45"/>
      <c r="N31" s="56"/>
      <c r="O31" s="57"/>
    </row>
    <row r="32" spans="2:15" ht="7.5" customHeight="1" x14ac:dyDescent="0.25">
      <c r="B32" s="10"/>
      <c r="C32" s="11"/>
      <c r="D32" s="12"/>
      <c r="E32" s="8"/>
      <c r="F32" s="8"/>
      <c r="G32" s="45"/>
      <c r="H32" s="45"/>
      <c r="I32" s="45"/>
      <c r="J32" s="45"/>
      <c r="K32" s="45"/>
      <c r="L32" s="45"/>
      <c r="M32" s="45"/>
      <c r="N32" s="56"/>
      <c r="O32" s="57"/>
    </row>
    <row r="33" spans="2:15" x14ac:dyDescent="0.25">
      <c r="B33" s="10"/>
      <c r="C33" s="11"/>
      <c r="D33" s="12" t="s">
        <v>8</v>
      </c>
      <c r="E33" s="8"/>
      <c r="F33" s="8"/>
      <c r="G33" s="45"/>
      <c r="H33" s="45"/>
      <c r="I33" s="45"/>
      <c r="J33" s="45"/>
      <c r="K33" s="45"/>
      <c r="L33" s="45"/>
      <c r="M33" s="45"/>
      <c r="O33" s="57"/>
    </row>
    <row r="34" spans="2:15" x14ac:dyDescent="0.25">
      <c r="B34" s="10"/>
      <c r="C34" s="11"/>
      <c r="D34" s="12"/>
      <c r="E34" s="8"/>
      <c r="F34" s="8"/>
      <c r="G34" s="45"/>
      <c r="H34" s="45"/>
      <c r="I34" s="45"/>
      <c r="J34" s="45"/>
      <c r="K34" s="45"/>
      <c r="L34" s="45"/>
      <c r="M34" s="45"/>
    </row>
    <row r="35" spans="2:15" x14ac:dyDescent="0.25">
      <c r="B35" s="24"/>
      <c r="C35" s="38" t="s">
        <v>9</v>
      </c>
      <c r="D35" s="39"/>
      <c r="E35" s="41"/>
      <c r="F35" s="41"/>
      <c r="G35" s="46">
        <f>SUM(G20:G34)</f>
        <v>708058.9</v>
      </c>
      <c r="H35" s="46">
        <f>SUM(H20:H34)</f>
        <v>1358060.9000000001</v>
      </c>
      <c r="I35" s="46">
        <f>SUM(I20:I34)</f>
        <v>650002</v>
      </c>
      <c r="J35" s="46">
        <f>SUM(J20:J34)</f>
        <v>-708058.9</v>
      </c>
      <c r="K35" s="47"/>
      <c r="L35" s="47"/>
      <c r="M35" s="46">
        <f>SUM(M20:M34)</f>
        <v>0</v>
      </c>
    </row>
    <row r="36" spans="2:15" x14ac:dyDescent="0.25">
      <c r="B36" s="10"/>
      <c r="C36" s="11"/>
      <c r="D36" s="12"/>
      <c r="E36" s="8"/>
      <c r="F36" s="8"/>
      <c r="G36" s="45"/>
      <c r="H36" s="45"/>
      <c r="I36" s="45"/>
      <c r="J36" s="45"/>
      <c r="K36" s="45"/>
      <c r="L36" s="45"/>
      <c r="M36" s="45"/>
    </row>
    <row r="37" spans="2:15" x14ac:dyDescent="0.25">
      <c r="B37" s="10"/>
      <c r="C37" s="11"/>
      <c r="D37" s="12" t="s">
        <v>10</v>
      </c>
      <c r="E37" s="8"/>
      <c r="F37" s="8"/>
      <c r="G37" s="45"/>
      <c r="H37" s="45"/>
      <c r="I37" s="45"/>
      <c r="J37" s="45"/>
      <c r="K37" s="45"/>
      <c r="L37" s="45"/>
      <c r="M37" s="45"/>
    </row>
    <row r="38" spans="2:15" ht="8.25" customHeight="1" x14ac:dyDescent="0.25">
      <c r="B38" s="10"/>
      <c r="C38" s="11"/>
      <c r="D38" s="12"/>
      <c r="E38" s="8"/>
      <c r="F38" s="8"/>
      <c r="G38" s="45"/>
      <c r="H38" s="45"/>
      <c r="I38" s="45"/>
      <c r="J38" s="45"/>
      <c r="K38" s="45"/>
      <c r="L38" s="45"/>
      <c r="M38" s="45"/>
    </row>
    <row r="39" spans="2:15" x14ac:dyDescent="0.25">
      <c r="B39" s="10"/>
      <c r="C39" s="11" t="s">
        <v>5</v>
      </c>
      <c r="D39" s="12"/>
      <c r="E39" s="8"/>
      <c r="F39" s="8"/>
      <c r="G39" s="45"/>
      <c r="H39" s="45"/>
      <c r="I39" s="45"/>
      <c r="J39" s="45"/>
      <c r="K39" s="45"/>
      <c r="L39" s="45"/>
      <c r="M39" s="45"/>
    </row>
    <row r="40" spans="2:15" ht="9.75" customHeight="1" x14ac:dyDescent="0.25">
      <c r="B40" s="10"/>
      <c r="C40" s="11"/>
      <c r="D40" s="12"/>
      <c r="E40" s="8"/>
      <c r="F40" s="8"/>
      <c r="G40" s="45"/>
      <c r="H40" s="45"/>
      <c r="I40" s="45"/>
      <c r="J40" s="45"/>
      <c r="K40" s="45"/>
      <c r="L40" s="45"/>
      <c r="M40" s="45"/>
    </row>
    <row r="41" spans="2:15" x14ac:dyDescent="0.25">
      <c r="B41" s="10"/>
      <c r="C41" s="11"/>
      <c r="D41" s="12" t="s">
        <v>6</v>
      </c>
      <c r="E41" s="8"/>
      <c r="F41" s="8"/>
      <c r="G41" s="45"/>
      <c r="H41" s="45"/>
      <c r="I41" s="45"/>
      <c r="J41" s="45"/>
      <c r="K41" s="45"/>
      <c r="L41" s="45"/>
      <c r="M41" s="45"/>
    </row>
    <row r="42" spans="2:15" ht="7.5" customHeight="1" x14ac:dyDescent="0.25">
      <c r="B42" s="10"/>
      <c r="C42" s="11"/>
      <c r="D42" s="12"/>
      <c r="E42" s="8"/>
      <c r="F42" s="8"/>
      <c r="G42" s="45"/>
      <c r="H42" s="45"/>
      <c r="I42" s="45"/>
      <c r="J42" s="45"/>
      <c r="K42" s="45"/>
      <c r="L42" s="45"/>
      <c r="M42" s="45"/>
    </row>
    <row r="43" spans="2:15" x14ac:dyDescent="0.25">
      <c r="B43" s="10"/>
      <c r="C43" s="11"/>
      <c r="D43" s="35" t="s">
        <v>34</v>
      </c>
      <c r="E43" s="32" t="s">
        <v>33</v>
      </c>
      <c r="F43" s="32" t="s">
        <v>47</v>
      </c>
      <c r="G43" s="44">
        <v>4601759.9000000004</v>
      </c>
      <c r="H43" s="44"/>
      <c r="I43" s="44"/>
      <c r="J43" s="44"/>
      <c r="K43" s="45"/>
      <c r="L43" s="45"/>
      <c r="M43" s="44">
        <f t="shared" ref="M43:M58" si="2">G43-H43+I43</f>
        <v>4601759.9000000004</v>
      </c>
    </row>
    <row r="44" spans="2:15" x14ac:dyDescent="0.25">
      <c r="B44" s="10"/>
      <c r="C44" s="11"/>
      <c r="D44" s="37" t="s">
        <v>35</v>
      </c>
      <c r="E44" s="32" t="s">
        <v>33</v>
      </c>
      <c r="F44" s="32" t="s">
        <v>47</v>
      </c>
      <c r="G44" s="44">
        <v>5549902.5</v>
      </c>
      <c r="H44" s="44"/>
      <c r="I44" s="44"/>
      <c r="J44" s="44"/>
      <c r="K44" s="45"/>
      <c r="L44" s="45"/>
      <c r="M44" s="44">
        <f t="shared" si="2"/>
        <v>5549902.5</v>
      </c>
    </row>
    <row r="45" spans="2:15" x14ac:dyDescent="0.25">
      <c r="B45" s="10"/>
      <c r="C45" s="11"/>
      <c r="D45" s="37" t="s">
        <v>45</v>
      </c>
      <c r="E45" s="32" t="s">
        <v>33</v>
      </c>
      <c r="F45" s="32" t="s">
        <v>47</v>
      </c>
      <c r="G45" s="44">
        <v>2103186.7999999998</v>
      </c>
      <c r="H45" s="44"/>
      <c r="I45" s="44"/>
      <c r="J45" s="44"/>
      <c r="K45" s="45"/>
      <c r="L45" s="45"/>
      <c r="M45" s="44">
        <f t="shared" si="2"/>
        <v>2103186.7999999998</v>
      </c>
    </row>
    <row r="46" spans="2:15" x14ac:dyDescent="0.25">
      <c r="B46" s="10"/>
      <c r="C46" s="11"/>
      <c r="D46" s="37" t="s">
        <v>37</v>
      </c>
      <c r="E46" s="32" t="s">
        <v>33</v>
      </c>
      <c r="F46" s="32" t="s">
        <v>47</v>
      </c>
      <c r="G46" s="44">
        <v>1323709.8</v>
      </c>
      <c r="H46" s="44"/>
      <c r="I46" s="44"/>
      <c r="J46" s="44"/>
      <c r="K46" s="45"/>
      <c r="L46" s="45"/>
      <c r="M46" s="44">
        <f t="shared" si="2"/>
        <v>1323709.8</v>
      </c>
    </row>
    <row r="47" spans="2:15" x14ac:dyDescent="0.25">
      <c r="B47" s="10"/>
      <c r="C47" s="11"/>
      <c r="D47" s="37" t="s">
        <v>38</v>
      </c>
      <c r="E47" s="32" t="s">
        <v>33</v>
      </c>
      <c r="F47" s="32" t="s">
        <v>47</v>
      </c>
      <c r="G47" s="44">
        <v>956911.9</v>
      </c>
      <c r="H47" s="44"/>
      <c r="I47" s="44"/>
      <c r="J47" s="44"/>
      <c r="K47" s="45"/>
      <c r="L47" s="45"/>
      <c r="M47" s="44">
        <f t="shared" si="2"/>
        <v>956911.9</v>
      </c>
    </row>
    <row r="48" spans="2:15" x14ac:dyDescent="0.25">
      <c r="B48" s="10"/>
      <c r="C48" s="11"/>
      <c r="D48" s="37" t="s">
        <v>39</v>
      </c>
      <c r="E48" s="32" t="s">
        <v>33</v>
      </c>
      <c r="F48" s="32" t="s">
        <v>47</v>
      </c>
      <c r="G48" s="44">
        <v>10835563.800000001</v>
      </c>
      <c r="H48" s="44"/>
      <c r="I48" s="44"/>
      <c r="J48" s="44"/>
      <c r="K48" s="45"/>
      <c r="L48" s="45"/>
      <c r="M48" s="44">
        <f t="shared" si="2"/>
        <v>10835563.800000001</v>
      </c>
    </row>
    <row r="49" spans="2:13" x14ac:dyDescent="0.25">
      <c r="B49" s="10"/>
      <c r="C49" s="11"/>
      <c r="D49" s="37" t="s">
        <v>40</v>
      </c>
      <c r="E49" s="32" t="s">
        <v>33</v>
      </c>
      <c r="F49" s="32" t="s">
        <v>47</v>
      </c>
      <c r="G49" s="44">
        <f>975022.2</f>
        <v>975022.2</v>
      </c>
      <c r="H49" s="44"/>
      <c r="I49" s="44">
        <v>1000</v>
      </c>
      <c r="J49" s="44">
        <f t="shared" ref="J49:J52" si="3">I49-H49</f>
        <v>1000</v>
      </c>
      <c r="K49" s="45"/>
      <c r="L49" s="45"/>
      <c r="M49" s="44">
        <f t="shared" si="2"/>
        <v>976022.2</v>
      </c>
    </row>
    <row r="50" spans="2:13" x14ac:dyDescent="0.25">
      <c r="B50" s="10"/>
      <c r="C50" s="11"/>
      <c r="D50" s="37" t="s">
        <v>41</v>
      </c>
      <c r="E50" s="32" t="s">
        <v>33</v>
      </c>
      <c r="F50" s="32" t="s">
        <v>47</v>
      </c>
      <c r="G50" s="44">
        <v>246402.1</v>
      </c>
      <c r="H50" s="44">
        <v>2</v>
      </c>
      <c r="I50" s="44"/>
      <c r="J50" s="44">
        <f t="shared" si="3"/>
        <v>-2</v>
      </c>
      <c r="K50" s="45"/>
      <c r="L50" s="45"/>
      <c r="M50" s="44">
        <f t="shared" si="2"/>
        <v>246400.1</v>
      </c>
    </row>
    <row r="51" spans="2:13" x14ac:dyDescent="0.25">
      <c r="B51" s="10"/>
      <c r="C51" s="11"/>
      <c r="D51" s="37" t="s">
        <v>42</v>
      </c>
      <c r="E51" s="32" t="s">
        <v>33</v>
      </c>
      <c r="F51" s="32" t="s">
        <v>47</v>
      </c>
      <c r="G51" s="44">
        <v>512835.5</v>
      </c>
      <c r="H51" s="44"/>
      <c r="I51" s="44"/>
      <c r="J51" s="44"/>
      <c r="K51" s="45"/>
      <c r="L51" s="45"/>
      <c r="M51" s="44">
        <f t="shared" si="2"/>
        <v>512835.5</v>
      </c>
    </row>
    <row r="52" spans="2:13" x14ac:dyDescent="0.25">
      <c r="B52" s="10"/>
      <c r="C52" s="11"/>
      <c r="D52" s="37" t="s">
        <v>46</v>
      </c>
      <c r="E52" s="32" t="s">
        <v>33</v>
      </c>
      <c r="F52" s="32" t="s">
        <v>47</v>
      </c>
      <c r="G52" s="44">
        <v>2032239.5</v>
      </c>
      <c r="H52" s="44"/>
      <c r="I52" s="44">
        <v>581579.4</v>
      </c>
      <c r="J52" s="44">
        <f t="shared" si="3"/>
        <v>581579.4</v>
      </c>
      <c r="K52" s="45"/>
      <c r="L52" s="45"/>
      <c r="M52" s="44">
        <f t="shared" si="2"/>
        <v>2613818.9</v>
      </c>
    </row>
    <row r="53" spans="2:13" x14ac:dyDescent="0.25">
      <c r="B53" s="10"/>
      <c r="C53" s="11"/>
      <c r="D53" s="37" t="s">
        <v>43</v>
      </c>
      <c r="E53" s="32" t="s">
        <v>33</v>
      </c>
      <c r="F53" s="32" t="s">
        <v>47</v>
      </c>
      <c r="G53" s="44">
        <v>2880141.1</v>
      </c>
      <c r="H53" s="44"/>
      <c r="I53" s="44"/>
      <c r="J53" s="44"/>
      <c r="K53" s="45"/>
      <c r="L53" s="45"/>
      <c r="M53" s="44">
        <f t="shared" si="2"/>
        <v>2880141.1</v>
      </c>
    </row>
    <row r="54" spans="2:13" x14ac:dyDescent="0.25">
      <c r="B54" s="10"/>
      <c r="C54" s="11"/>
      <c r="D54" s="31" t="s">
        <v>56</v>
      </c>
      <c r="E54" s="32" t="s">
        <v>33</v>
      </c>
      <c r="F54" s="32" t="s">
        <v>47</v>
      </c>
      <c r="G54" s="55"/>
      <c r="H54" s="44">
        <v>86</v>
      </c>
      <c r="I54" s="44">
        <v>86</v>
      </c>
      <c r="J54" s="44"/>
      <c r="K54" s="45"/>
      <c r="L54" s="45"/>
      <c r="M54" s="44">
        <f t="shared" si="2"/>
        <v>0</v>
      </c>
    </row>
    <row r="55" spans="2:13" x14ac:dyDescent="0.25">
      <c r="B55" s="10"/>
      <c r="C55" s="11"/>
      <c r="D55" s="31" t="s">
        <v>44</v>
      </c>
      <c r="E55" s="32" t="s">
        <v>33</v>
      </c>
      <c r="F55" s="32" t="s">
        <v>47</v>
      </c>
      <c r="G55" s="55"/>
      <c r="H55" s="44">
        <v>4479.3</v>
      </c>
      <c r="I55" s="44">
        <v>4479.3</v>
      </c>
      <c r="J55" s="44"/>
      <c r="K55" s="45"/>
      <c r="L55" s="45"/>
      <c r="M55" s="44">
        <f t="shared" si="2"/>
        <v>0</v>
      </c>
    </row>
    <row r="56" spans="2:13" x14ac:dyDescent="0.25">
      <c r="B56" s="10"/>
      <c r="C56" s="11"/>
      <c r="D56" s="31" t="s">
        <v>55</v>
      </c>
      <c r="E56" s="32" t="s">
        <v>33</v>
      </c>
      <c r="F56" s="32" t="s">
        <v>47</v>
      </c>
      <c r="G56" s="55"/>
      <c r="H56" s="44">
        <v>9479.2000000000007</v>
      </c>
      <c r="I56" s="44">
        <v>9479.2000000000007</v>
      </c>
      <c r="J56" s="44"/>
      <c r="K56" s="45"/>
      <c r="L56" s="45"/>
      <c r="M56" s="44">
        <f t="shared" si="2"/>
        <v>0</v>
      </c>
    </row>
    <row r="57" spans="2:13" x14ac:dyDescent="0.25">
      <c r="B57" s="10"/>
      <c r="C57" s="11"/>
      <c r="D57" s="31" t="s">
        <v>48</v>
      </c>
      <c r="E57" s="32" t="s">
        <v>33</v>
      </c>
      <c r="F57" s="32" t="s">
        <v>47</v>
      </c>
      <c r="G57" s="44"/>
      <c r="H57" s="44">
        <v>5813.2</v>
      </c>
      <c r="I57" s="44">
        <v>5813.2</v>
      </c>
      <c r="J57" s="44"/>
      <c r="K57" s="45"/>
      <c r="L57" s="45"/>
      <c r="M57" s="44">
        <f t="shared" si="2"/>
        <v>0</v>
      </c>
    </row>
    <row r="58" spans="2:13" x14ac:dyDescent="0.25">
      <c r="B58" s="10"/>
      <c r="C58" s="11"/>
      <c r="D58" s="31" t="s">
        <v>49</v>
      </c>
      <c r="E58" s="32" t="s">
        <v>33</v>
      </c>
      <c r="F58" s="32" t="s">
        <v>47</v>
      </c>
      <c r="G58" s="44"/>
      <c r="H58" s="44">
        <v>2289.9</v>
      </c>
      <c r="I58" s="44">
        <v>2289.9</v>
      </c>
      <c r="J58" s="44"/>
      <c r="K58" s="45"/>
      <c r="L58" s="45"/>
      <c r="M58" s="44">
        <f t="shared" si="2"/>
        <v>0</v>
      </c>
    </row>
    <row r="59" spans="2:13" ht="9" customHeight="1" x14ac:dyDescent="0.25">
      <c r="B59" s="10"/>
      <c r="C59" s="11"/>
      <c r="D59" s="12"/>
      <c r="E59" s="8"/>
      <c r="F59" s="8"/>
      <c r="G59" s="45"/>
      <c r="H59" s="44"/>
      <c r="I59" s="44"/>
      <c r="J59" s="44"/>
      <c r="K59" s="45"/>
      <c r="L59" s="45"/>
      <c r="M59" s="45"/>
    </row>
    <row r="60" spans="2:13" x14ac:dyDescent="0.25">
      <c r="B60" s="10"/>
      <c r="C60" s="11"/>
      <c r="D60" s="12" t="s">
        <v>7</v>
      </c>
      <c r="E60" s="8"/>
      <c r="F60" s="8"/>
      <c r="G60" s="45"/>
      <c r="H60" s="45"/>
      <c r="I60" s="45"/>
      <c r="J60" s="45"/>
      <c r="K60" s="45"/>
      <c r="L60" s="45"/>
      <c r="M60" s="45"/>
    </row>
    <row r="61" spans="2:13" ht="10.5" customHeight="1" x14ac:dyDescent="0.25">
      <c r="B61" s="10"/>
      <c r="C61" s="11"/>
      <c r="D61" s="12"/>
      <c r="E61" s="8"/>
      <c r="F61" s="8"/>
      <c r="G61" s="45"/>
      <c r="H61" s="45"/>
      <c r="I61" s="45"/>
      <c r="J61" s="45"/>
      <c r="K61" s="45"/>
      <c r="L61" s="45"/>
      <c r="M61" s="45"/>
    </row>
    <row r="62" spans="2:13" x14ac:dyDescent="0.25">
      <c r="B62" s="10"/>
      <c r="C62" s="11"/>
      <c r="D62" s="12" t="s">
        <v>8</v>
      </c>
      <c r="E62" s="8"/>
      <c r="F62" s="8"/>
      <c r="G62" s="45"/>
      <c r="H62" s="45"/>
      <c r="I62" s="45"/>
      <c r="J62" s="45"/>
      <c r="K62" s="45"/>
      <c r="L62" s="45"/>
      <c r="M62" s="45"/>
    </row>
    <row r="63" spans="2:13" ht="9.75" customHeight="1" x14ac:dyDescent="0.25">
      <c r="B63" s="10"/>
      <c r="C63" s="11"/>
      <c r="D63" s="12"/>
      <c r="E63" s="8"/>
      <c r="F63" s="8"/>
      <c r="G63" s="45"/>
      <c r="H63" s="45"/>
      <c r="I63" s="45"/>
      <c r="J63" s="45"/>
      <c r="K63" s="45"/>
      <c r="L63" s="45"/>
      <c r="M63" s="45"/>
    </row>
    <row r="64" spans="2:13" x14ac:dyDescent="0.25">
      <c r="B64" s="24"/>
      <c r="C64" s="38" t="s">
        <v>11</v>
      </c>
      <c r="D64" s="39"/>
      <c r="E64" s="42"/>
      <c r="F64" s="43"/>
      <c r="G64" s="46">
        <f>SUM(G43:G63)</f>
        <v>32017675.100000005</v>
      </c>
      <c r="H64" s="46">
        <f t="shared" ref="H64:J64" si="4">SUM(H43:H63)</f>
        <v>22149.600000000002</v>
      </c>
      <c r="I64" s="46">
        <f t="shared" si="4"/>
        <v>604727</v>
      </c>
      <c r="J64" s="46">
        <f t="shared" si="4"/>
        <v>582577.4</v>
      </c>
      <c r="K64" s="46"/>
      <c r="L64" s="46"/>
      <c r="M64" s="46">
        <f t="shared" ref="M64" si="5">SUM(M43:M63)</f>
        <v>32600252.500000004</v>
      </c>
    </row>
    <row r="65" spans="2:13" ht="11.25" customHeight="1" x14ac:dyDescent="0.25">
      <c r="B65" s="10"/>
      <c r="C65" s="11"/>
      <c r="D65" s="12"/>
      <c r="E65" s="8"/>
      <c r="F65" s="8"/>
      <c r="G65" s="45"/>
      <c r="H65" s="45"/>
      <c r="I65" s="45"/>
      <c r="J65" s="45"/>
      <c r="K65" s="45"/>
      <c r="L65" s="45"/>
      <c r="M65" s="45"/>
    </row>
    <row r="66" spans="2:13" x14ac:dyDescent="0.25">
      <c r="B66" s="10" t="s">
        <v>12</v>
      </c>
      <c r="C66" s="11"/>
      <c r="D66" s="12"/>
      <c r="E66" s="8"/>
      <c r="F66" s="8"/>
      <c r="G66" s="45"/>
      <c r="H66" s="45"/>
      <c r="I66" s="45"/>
      <c r="J66" s="45"/>
      <c r="K66" s="45"/>
      <c r="L66" s="45"/>
      <c r="M66" s="45"/>
    </row>
    <row r="67" spans="2:13" ht="10.5" customHeight="1" x14ac:dyDescent="0.25">
      <c r="B67" s="10"/>
      <c r="C67" s="11"/>
      <c r="D67" s="12"/>
      <c r="E67" s="8"/>
      <c r="F67" s="8"/>
      <c r="G67" s="45"/>
      <c r="H67" s="45"/>
      <c r="I67" s="45"/>
      <c r="J67" s="45"/>
      <c r="K67" s="45"/>
      <c r="L67" s="45"/>
      <c r="M67" s="45"/>
    </row>
    <row r="68" spans="2:13" x14ac:dyDescent="0.25">
      <c r="B68" s="24"/>
      <c r="C68" s="38"/>
      <c r="D68" s="39" t="s">
        <v>13</v>
      </c>
      <c r="E68" s="40"/>
      <c r="F68" s="40"/>
      <c r="G68" s="48">
        <f>SUM(G64+G35)</f>
        <v>32725734.000000004</v>
      </c>
      <c r="H68" s="48">
        <f>H64+H35</f>
        <v>1380210.5000000002</v>
      </c>
      <c r="I68" s="48">
        <f>I64+I35</f>
        <v>1254729</v>
      </c>
      <c r="J68" s="48">
        <f>J64+J35</f>
        <v>-125481.5</v>
      </c>
      <c r="K68" s="48"/>
      <c r="L68" s="48"/>
      <c r="M68" s="48">
        <f>M64+M35</f>
        <v>32600252.500000004</v>
      </c>
    </row>
    <row r="69" spans="2:13" x14ac:dyDescent="0.25">
      <c r="B69" s="10"/>
      <c r="C69" s="11"/>
      <c r="D69" s="12"/>
      <c r="E69" s="8"/>
      <c r="F69" s="8"/>
      <c r="G69" s="45"/>
      <c r="H69" s="45"/>
      <c r="I69" s="45"/>
      <c r="J69" s="45"/>
      <c r="K69" s="45"/>
      <c r="L69" s="45"/>
      <c r="M69" s="45"/>
    </row>
    <row r="70" spans="2:13" ht="9.75" customHeight="1" x14ac:dyDescent="0.25">
      <c r="B70" s="4"/>
      <c r="C70" s="5"/>
      <c r="D70" s="6"/>
      <c r="E70" s="9"/>
      <c r="F70" s="9"/>
      <c r="G70" s="9"/>
      <c r="H70" s="9"/>
      <c r="I70" s="9"/>
      <c r="J70" s="9"/>
      <c r="K70" s="9"/>
      <c r="L70" s="9"/>
      <c r="M70" s="9"/>
    </row>
    <row r="74" spans="2:13" x14ac:dyDescent="0.25">
      <c r="H74" s="54"/>
      <c r="I74" s="54"/>
    </row>
    <row r="91" spans="5:5" x14ac:dyDescent="0.25">
      <c r="E91" s="58"/>
    </row>
    <row r="117" spans="7:13" x14ac:dyDescent="0.25">
      <c r="G117" s="55"/>
      <c r="H117" s="55"/>
      <c r="I117" s="55"/>
      <c r="J117" s="55"/>
      <c r="K117" s="55"/>
      <c r="L117" s="55"/>
      <c r="M117" s="55"/>
    </row>
    <row r="118" spans="7:13" x14ac:dyDescent="0.25">
      <c r="G118" s="55"/>
      <c r="H118" s="55"/>
      <c r="I118" s="55"/>
      <c r="J118" s="55"/>
      <c r="K118" s="55"/>
      <c r="L118" s="55"/>
      <c r="M118" s="55"/>
    </row>
    <row r="119" spans="7:13" x14ac:dyDescent="0.25">
      <c r="G119" s="55"/>
      <c r="H119" s="55"/>
      <c r="I119" s="55"/>
      <c r="J119" s="55"/>
      <c r="K119" s="55"/>
      <c r="L119" s="55"/>
      <c r="M119" s="55"/>
    </row>
    <row r="120" spans="7:13" x14ac:dyDescent="0.25">
      <c r="G120" s="55"/>
      <c r="H120" s="55"/>
      <c r="I120" s="55"/>
      <c r="J120" s="55"/>
      <c r="K120" s="55"/>
      <c r="L120" s="55"/>
      <c r="M120" s="55"/>
    </row>
    <row r="121" spans="7:13" x14ac:dyDescent="0.25">
      <c r="G121" s="55"/>
      <c r="H121" s="55"/>
      <c r="I121" s="55"/>
      <c r="J121" s="55"/>
      <c r="K121" s="55"/>
      <c r="L121" s="55"/>
      <c r="M121" s="55"/>
    </row>
    <row r="122" spans="7:13" x14ac:dyDescent="0.25">
      <c r="G122" s="55"/>
      <c r="H122" s="55"/>
      <c r="I122" s="55"/>
      <c r="J122" s="55"/>
      <c r="K122" s="55"/>
      <c r="L122" s="55"/>
      <c r="M122" s="55"/>
    </row>
    <row r="123" spans="7:13" x14ac:dyDescent="0.25">
      <c r="G123" s="55"/>
      <c r="H123" s="55"/>
      <c r="I123" s="55"/>
      <c r="J123" s="55"/>
      <c r="K123" s="55"/>
      <c r="L123" s="55"/>
      <c r="M123" s="55"/>
    </row>
    <row r="124" spans="7:13" x14ac:dyDescent="0.25">
      <c r="G124" s="55"/>
      <c r="H124" s="55"/>
      <c r="I124" s="55"/>
      <c r="J124" s="55"/>
      <c r="K124" s="55"/>
      <c r="L124" s="55"/>
      <c r="M124" s="55"/>
    </row>
    <row r="125" spans="7:13" x14ac:dyDescent="0.25">
      <c r="G125" s="55"/>
      <c r="H125" s="55"/>
      <c r="I125" s="55"/>
      <c r="J125" s="55"/>
      <c r="K125" s="55"/>
      <c r="L125" s="55"/>
      <c r="M125" s="55"/>
    </row>
    <row r="126" spans="7:13" x14ac:dyDescent="0.25">
      <c r="G126" s="55"/>
      <c r="H126" s="55"/>
      <c r="I126" s="55"/>
      <c r="J126" s="55"/>
      <c r="K126" s="55"/>
      <c r="L126" s="55"/>
      <c r="M126" s="55"/>
    </row>
    <row r="127" spans="7:13" x14ac:dyDescent="0.25">
      <c r="G127" s="55"/>
      <c r="H127" s="55"/>
      <c r="I127" s="55"/>
      <c r="J127" s="55"/>
      <c r="K127" s="55"/>
      <c r="L127" s="55"/>
      <c r="M127" s="55"/>
    </row>
    <row r="128" spans="7:13" x14ac:dyDescent="0.25">
      <c r="G128" s="55"/>
      <c r="H128" s="55"/>
      <c r="I128" s="55"/>
      <c r="J128" s="55"/>
      <c r="K128" s="55"/>
      <c r="L128" s="55"/>
      <c r="M128" s="55"/>
    </row>
    <row r="129" spans="7:13" x14ac:dyDescent="0.25">
      <c r="G129" s="55"/>
      <c r="H129" s="55"/>
      <c r="I129" s="55"/>
      <c r="J129" s="55"/>
      <c r="K129" s="55"/>
      <c r="L129" s="55"/>
      <c r="M129" s="55"/>
    </row>
    <row r="130" spans="7:13" x14ac:dyDescent="0.25">
      <c r="G130" s="55"/>
      <c r="H130" s="55"/>
      <c r="I130" s="55"/>
      <c r="J130" s="55"/>
      <c r="K130" s="55"/>
      <c r="L130" s="55"/>
      <c r="M130" s="55"/>
    </row>
    <row r="131" spans="7:13" x14ac:dyDescent="0.25">
      <c r="G131" s="55"/>
      <c r="H131" s="55"/>
      <c r="I131" s="55"/>
      <c r="J131" s="55"/>
      <c r="K131" s="55"/>
      <c r="L131" s="55"/>
      <c r="M131" s="55"/>
    </row>
    <row r="132" spans="7:13" x14ac:dyDescent="0.25">
      <c r="G132" s="55"/>
      <c r="H132" s="55"/>
      <c r="I132" s="55"/>
      <c r="J132" s="55"/>
      <c r="K132" s="55"/>
      <c r="L132" s="55"/>
      <c r="M132" s="55"/>
    </row>
    <row r="133" spans="7:13" x14ac:dyDescent="0.25">
      <c r="G133" s="55"/>
      <c r="H133" s="55"/>
      <c r="I133" s="55"/>
      <c r="J133" s="55"/>
      <c r="K133" s="55"/>
      <c r="L133" s="55"/>
      <c r="M133" s="55"/>
    </row>
  </sheetData>
  <mergeCells count="1">
    <mergeCell ref="H8:J8"/>
  </mergeCells>
  <pageMargins left="0.51" right="0.66" top="0.82677165354330717" bottom="0.74803149606299213" header="0.35433070866141736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dic_2013_verrs.1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2015-03-05T17:09:21Z</cp:lastPrinted>
  <dcterms:created xsi:type="dcterms:W3CDTF">2013-11-04T20:16:55Z</dcterms:created>
  <dcterms:modified xsi:type="dcterms:W3CDTF">2015-03-05T20:04:03Z</dcterms:modified>
</cp:coreProperties>
</file>