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RECURSOS CONCURRENTES 3T2017" sheetId="1" r:id="rId1"/>
  </sheets>
  <calcPr calcId="145621"/>
</workbook>
</file>

<file path=xl/calcChain.xml><?xml version="1.0" encoding="utf-8"?>
<calcChain xmlns="http://schemas.openxmlformats.org/spreadsheetml/2006/main">
  <c r="K54" i="1" l="1"/>
  <c r="K53" i="1"/>
  <c r="K52" i="1"/>
  <c r="K51" i="1" l="1"/>
  <c r="K50" i="1"/>
  <c r="K49" i="1" l="1"/>
  <c r="K48" i="1"/>
  <c r="K47" i="1"/>
  <c r="K46" i="1"/>
  <c r="K45" i="1"/>
  <c r="K44" i="1" l="1"/>
  <c r="K43" i="1" l="1"/>
  <c r="K42" i="1"/>
  <c r="K41" i="1"/>
  <c r="K40" i="1"/>
  <c r="K39" i="1" l="1"/>
  <c r="K38" i="1"/>
  <c r="K37" i="1"/>
  <c r="K35" i="1"/>
  <c r="K34" i="1"/>
  <c r="K32" i="1"/>
  <c r="K31" i="1"/>
  <c r="K29" i="1"/>
  <c r="K28" i="1"/>
  <c r="K27" i="1"/>
  <c r="K26" i="1"/>
  <c r="K25" i="1"/>
  <c r="F24" i="1"/>
  <c r="D24" i="1"/>
  <c r="K23" i="1"/>
  <c r="K22" i="1"/>
  <c r="K21" i="1"/>
  <c r="K20" i="1"/>
  <c r="K19" i="1"/>
  <c r="F18" i="1"/>
  <c r="K18" i="1" s="1"/>
  <c r="K17" i="1"/>
  <c r="K16" i="1"/>
  <c r="K15" i="1"/>
  <c r="K13" i="1"/>
  <c r="K12" i="1"/>
  <c r="K11" i="1"/>
  <c r="K9" i="1"/>
  <c r="K8" i="1"/>
  <c r="K24" i="1" l="1"/>
</calcChain>
</file>

<file path=xl/sharedStrings.xml><?xml version="1.0" encoding="utf-8"?>
<sst xmlns="http://schemas.openxmlformats.org/spreadsheetml/2006/main" count="189" uniqueCount="135">
  <si>
    <t>Entidad Federativa: Gobierno del Estado de México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</si>
  <si>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</si>
  <si>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</si>
  <si>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</si>
  <si>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</si>
  <si>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</si>
  <si>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</si>
  <si>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                     Total                      j=c+e+g+i</t>
  </si>
  <si>
    <t>Dependencia/
Entidad</t>
  </si>
  <si>
    <t>Aportación
Monto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</si>
  <si>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</si>
  <si>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</si>
  <si>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</si>
  <si>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</si>
  <si>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</si>
  <si>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</si>
  <si>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</si>
  <si>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</si>
  <si>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</si>
  <si>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Período (trimestre 3ro del año 2017)</t>
  </si>
  <si>
    <t>Educacion Superior Universitaria Universidad Tecnológica de Zinacantepec</t>
  </si>
  <si>
    <t>Secretaria de Educación Publica-Subsecretaria de Educacion Media Superior y Superior</t>
  </si>
  <si>
    <t>Secretaría de Educación / Gobierno del Estado de México</t>
  </si>
  <si>
    <t>Subsidio para organismos descentralizados estatales</t>
  </si>
  <si>
    <t>Secretaría de Educación Pública Tecnológico  Nacional de México</t>
  </si>
  <si>
    <t>Secretaría de Educación Subsecretaría de Educación Media Superior y Superior  Estado de México</t>
  </si>
  <si>
    <t>Subsidios Federales para Organismos Descentralizados Estatales (Educación Superior Tecnológica) Tecnológico de Estudios Superiores de Chicoloapan</t>
  </si>
  <si>
    <t>Secretaría de Educación Pública, Subsecretaría de Educación Media Superior y Superior</t>
  </si>
  <si>
    <t>Secretaría de Educación Gobierno del Estado de México</t>
  </si>
  <si>
    <t>Convenio de Coordinación para el establecimiento, operación y apoyo financiero del Telebachillerato Comunitario en el Estado de México</t>
  </si>
  <si>
    <t>Secretaría de Educación  Gobierno del Estado de México</t>
  </si>
  <si>
    <t xml:space="preserve">Educación Superior Tecnológica </t>
  </si>
  <si>
    <t xml:space="preserve">Secretaria de Educación Pública </t>
  </si>
  <si>
    <t xml:space="preserve">Secretaría de Educación </t>
  </si>
  <si>
    <t>Tecnológico de Estudios Superiores de Ixtapaluca</t>
  </si>
  <si>
    <t>Convenio Específico para la Asignación de Recursos Financieros para la Operación de la Universidad Tecnolódica "Fidel Velàzquez"el Velázquez"</t>
  </si>
  <si>
    <t>Secretaría de Educación Pública, Coordinación General de Universidades Tecnológicas</t>
  </si>
  <si>
    <t>Universidad Tecnológica Fidel Velázquez</t>
  </si>
  <si>
    <t>Subsidios Federales para Organismos Descentralizados Estatales</t>
  </si>
  <si>
    <t>Secretaría de Educación Pública</t>
  </si>
  <si>
    <t>Secretaría de Educación</t>
  </si>
  <si>
    <t>Tecnológico de Estudios Superiores de Cuautitlán Izcalli</t>
  </si>
  <si>
    <t>Convenio de Coordinación para la Creación, Operación y Apoyo Financiero.</t>
  </si>
  <si>
    <t>Secretaría de Educación Pública  Tecnológico Nacional de México.</t>
  </si>
  <si>
    <t>Secretaría de Educación Gobierno del Estado de México.</t>
  </si>
  <si>
    <t>Convenio de Apoyo Financiero</t>
  </si>
  <si>
    <t>Secretaría de Educación Pública del Gobierno del Estado de México</t>
  </si>
  <si>
    <t>Universidad Politécnica del Valle de México</t>
  </si>
  <si>
    <t>Educación Tecnológica-Tecnológico de Estudios Superiores de Jilotepec</t>
  </si>
  <si>
    <t>Secretaría de Educación Pública Subsecretaría de Educación Pública</t>
  </si>
  <si>
    <t>Tecnológico de Estudios Superiores de Jilotepec</t>
  </si>
  <si>
    <t>Subsidio Federal para Organismos Descentralizados Estatales - Universidad Tecnológica de Tecámac</t>
  </si>
  <si>
    <t>Secretaría de Educación del Estado de Mexico</t>
  </si>
  <si>
    <t xml:space="preserve">U006 Subsidios Federales para Organismos Descentralizados Estatales </t>
  </si>
  <si>
    <t>Subsidio Ordinario</t>
  </si>
  <si>
    <t>Secretaria de Educación Pública</t>
  </si>
  <si>
    <t>Convenio de Apoyo Financiero Solidario Universidad Politécnica de Tecámac</t>
  </si>
  <si>
    <t>Secretaria de Educación Pública Subsecretaría de Educación Superior</t>
  </si>
  <si>
    <t>Secretaria de Educación Gobierno del Estado de México</t>
  </si>
  <si>
    <t xml:space="preserve">Convenio de Coordinación para la creación, operación y apoyo financiero del Tecnológico de Estudios Superiores de Jocotitlán. </t>
  </si>
  <si>
    <t>Secretaría de Educación del Gobierno del Estado</t>
  </si>
  <si>
    <t>Tecnológico de Estudios Superiores de Jocotitlán</t>
  </si>
  <si>
    <t>Subsidios Federales para organismos descentralizados Estatales/Tecnologico de Estudios Superiores de Villa Guerrero</t>
  </si>
  <si>
    <t>SecretarÍa de Educación Pública Subsecretaría de Educacón Superior</t>
  </si>
  <si>
    <t>SecretarÍa de Educación del Estado de México</t>
  </si>
  <si>
    <t>Convenio de Coordinación para la creación, operación y apoyo Financiero de las Universidades Tecnologicas. Universidad Tecnológica del Sur del Estado de México</t>
  </si>
  <si>
    <t>Secretaria de Educación Pública / Coordinación General  de Universidades Tecnologicas y Politecnicas</t>
  </si>
  <si>
    <t>Secretaria de Educación Pública / Gobierno del Estado de México</t>
  </si>
  <si>
    <t>Secretaria de Educación Pública  Subsecretaría de Educación Superior</t>
  </si>
  <si>
    <t>Universidad Politécnica de Cuautitlan Izcalli</t>
  </si>
  <si>
    <t>Convenio de Coordinación para la creación, operación y apoyo financiero del Tecnológico de Estudios Superiores de Huixquilucan</t>
  </si>
  <si>
    <t>Tecnológico de Estudios Superiores de Huixquilucan</t>
  </si>
  <si>
    <t>Convenio de coordinación que para la creación, operación y apoyo financiero del TESVB celebran, la Secretaría de Educación Pública y el Gobierno del Estado Libre y Soberano de México.</t>
  </si>
  <si>
    <t>Secretaría de Educación Pública Subsecretaria de Educación Superior</t>
  </si>
  <si>
    <t>Secretaría de Educación, Gobierno del Estado de México</t>
  </si>
  <si>
    <t>Tecnológico de Estudios Superiores de Valle de Bravo</t>
  </si>
  <si>
    <t>Secretaria de Educación</t>
  </si>
  <si>
    <t>Universidad Estatal del Valle de Ecatepec</t>
  </si>
  <si>
    <t>Convenio de Apoyo Financiero Solidario</t>
  </si>
  <si>
    <t>Secretaría de Educación Pública/ Subsecretaría de Educación Superior y Superior</t>
  </si>
  <si>
    <t>Secretaría de Educación del Estado de México.</t>
  </si>
  <si>
    <t>Tecnológico de Estudios Superiores de San Felipe del Progreso</t>
  </si>
  <si>
    <t>Subsidios Federales para Organismos Descentralizados (Gasto corriente)</t>
  </si>
  <si>
    <t>Tecnológico de Estudios Superiores de Chimalhuacán</t>
  </si>
  <si>
    <t>Universidad Politécnica de Atlacomulco</t>
  </si>
  <si>
    <t>Convenio Modificatorio del Convenio Marco de Colaboración para el Apoyo Financiero Solidario</t>
  </si>
  <si>
    <t>Universidad Mexiquense del Bicentenario</t>
  </si>
  <si>
    <t xml:space="preserve">Educacion para el Desarrollo Integral </t>
  </si>
  <si>
    <t>Tecnologico de Estudios Superiores de Tianguistenco</t>
  </si>
  <si>
    <t>Convenio de Coordinación para el desarrollo de la Educación Media Superior y Superior en el Estado de México</t>
  </si>
  <si>
    <t>Secretaría de Educación  (Tecnológico de Estudios Superiores del Oriente del Estado de México)</t>
  </si>
  <si>
    <t>Educacion Superior Universitaria</t>
  </si>
  <si>
    <t>Secretaría de Educación del Gobierno del Estado de México</t>
  </si>
  <si>
    <t>Subsidios Federales para Organismos Descentralizados</t>
  </si>
  <si>
    <t>Secretaria de Educación Pública, subsecretaria de Eduación Superior</t>
  </si>
  <si>
    <t>Tecnológico de Estudios Superiores de Chalco</t>
  </si>
  <si>
    <t>Convenio Específico para la Asignación de Recursos Financieros para la Operación de las Universidades Tecnológicas del Estado de México. Universidad Tecnológica del Valle de Toluca.</t>
  </si>
  <si>
    <t xml:space="preserve">
Secretaría de Educación Pública, Subsecretaria de Educación Superior.
</t>
  </si>
  <si>
    <t>Educación Superior Universitaria</t>
  </si>
  <si>
    <t>Secretaria de Educación Pública            Dirección General  de Educación Superior Universitaria</t>
  </si>
  <si>
    <t>Universidad Intercultural del Estado de México</t>
  </si>
  <si>
    <t>Programa de Agua Potable, Alcantarillado y Saneamiento PROAGUA (Apartado Urbano).</t>
  </si>
  <si>
    <t xml:space="preserve">Secretaría de Medio  Ambiente y Recursos Naturales / Comisión Nacional del Agua </t>
  </si>
  <si>
    <t>Comisión del Agua del Estado de México</t>
  </si>
  <si>
    <t>Programa de Tratamiento de Aguas Residuales (PTAR).</t>
  </si>
  <si>
    <t xml:space="preserve">Secretaría del Medio  Ambiente y Recursos Naturales / Comisión Nacional del Agua </t>
  </si>
  <si>
    <t>Programa de Agua Potable, Alcantarillado y Saneamiento PROAGUA (Apartado Rural).</t>
  </si>
  <si>
    <t>Programa de Agua Potable, Alcantarillado y Saneamiento PROAGUA (Apartado Agua Limpia).</t>
  </si>
  <si>
    <t>Programa Estatal de Modernización</t>
  </si>
  <si>
    <t>Secretaría de Desarrollo Agrario, Territorial y Urbano</t>
  </si>
  <si>
    <t>Secretaria de Finanzas Gobierno del Estado de México</t>
  </si>
  <si>
    <t>Programa de Concurrencia con las Entidades Federativas. Infraestructura, Equipamiento y Maquinaria. Proyectos Productivos o Estratégicos Agrícolas</t>
  </si>
  <si>
    <t>Secretaría de Agricultura, Ganadería, Desarrollo Rural, Pesca y Alimentación</t>
  </si>
  <si>
    <t>Secretaría de Desarrollo Agropecuario</t>
  </si>
  <si>
    <t>Programa de Concurrencia con las Entidades Federativas.Infraestructura, Equipamiento y Maquinaria. Proyectos Productivos o Estratégicos Pecuarios</t>
  </si>
  <si>
    <t>Programa de Concurrencia con las Entidades Federativas.Infraestructura, Equipamiento y Maquinaria. Proyectos Productivos o Estratégicos  de Pesca y Acuícolas</t>
  </si>
  <si>
    <t>Programa de Apoyo a Pequeños Productores.</t>
  </si>
  <si>
    <t xml:space="preserve">Programa de Sanidad e Inocuidad Agroalimentaria. </t>
  </si>
  <si>
    <t>CONCURSOS</t>
  </si>
  <si>
    <t>Fondo Nacional para el Fomento de las Artesanias</t>
  </si>
  <si>
    <t>Instituto de Investigación y Fomento a las Artesanias del Estado de México</t>
  </si>
  <si>
    <t>H. Ayuntamiento de Malinalco</t>
  </si>
  <si>
    <t>H. Ayuntamiento de Tenango</t>
  </si>
  <si>
    <t>Programa de apoyo al empleo</t>
  </si>
  <si>
    <t>Secretaría del Trabajo y Previsión Social</t>
  </si>
  <si>
    <t>Subsidios federales para organismos descentralizados estatales.</t>
  </si>
  <si>
    <t>Secretaría del Trabajo</t>
  </si>
  <si>
    <t>Fondo de Aportaciones para la Seguridad Publica</t>
  </si>
  <si>
    <t>Secretaría de Gobernación</t>
  </si>
  <si>
    <t>Tecnológico  de Estudios Superiores de Coacalco</t>
  </si>
  <si>
    <t>Tecnológico de Estudios Superiores de Ecatepec</t>
  </si>
  <si>
    <t>Universidad Estatal del Valle de Toluca</t>
  </si>
  <si>
    <t>Secretaria de Educación Pública, Subsecretaría de Educación Media Superior y Superior</t>
  </si>
  <si>
    <t>Secretaría de Educación Pública.</t>
  </si>
  <si>
    <t>Comisión Estatal de Seguridad/Gobierno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</si>
</sst>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[Red]\-#,##0.00\ "/>
    <numFmt numFmtId="166" formatCode="#,##0.00_ ;\-#,##0.00\ "/>
  </numFmts>
  <fonts count="8">
    <font>
      <sz val="11"/>
      <color theme="1"/>
      <name val="Calibri"/>
      <family val="2"/>
      <scheme val="minor"/>
    </font>
    <font>
      <sz val="10"/>
      <color theme="1"/>
      <name val="Gotham Book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Gotham Book"/>
    </font>
    <font>
      <sz val="10"/>
      <name val="Gotham Book"/>
    </font>
    <font>
      <sz val="10"/>
      <color rgb="FF000000"/>
      <name val="Gotham Book"/>
    </font>
    <font>
      <sz val="10"/>
      <color indexed="8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3">
    <xf numFmtId="0" fontId="0" fillId="0" borderId="0" xfId="0"/>
    <xf numFmtId="0" fontId="1" fillId="2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4" fontId="4" fillId="0" borderId="18" xfId="0" applyNumberFormat="1" applyFont="1" applyBorder="1" applyAlignment="1">
      <alignment vertical="center" wrapText="1"/>
    </xf>
    <xf numFmtId="4" fontId="4" fillId="0" borderId="18" xfId="1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49" fontId="4" fillId="0" borderId="18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 wrapText="1"/>
    </xf>
    <xf numFmtId="4" fontId="4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4" fontId="5" fillId="0" borderId="18" xfId="0" applyNumberFormat="1" applyFont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right" vertical="center"/>
    </xf>
    <xf numFmtId="49" fontId="4" fillId="0" borderId="20" xfId="0" applyNumberFormat="1" applyFont="1" applyBorder="1" applyAlignment="1">
      <alignment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3" fontId="5" fillId="2" borderId="18" xfId="1" applyFont="1" applyFill="1" applyBorder="1" applyAlignment="1">
      <alignment horizontal="center" vertical="center" wrapText="1"/>
    </xf>
    <xf numFmtId="43" fontId="5" fillId="3" borderId="18" xfId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2" borderId="18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43" fontId="7" fillId="0" borderId="18" xfId="1" applyFont="1" applyBorder="1" applyAlignment="1">
      <alignment horizontal="center" vertical="center" wrapText="1"/>
    </xf>
    <xf numFmtId="44" fontId="4" fillId="0" borderId="18" xfId="2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2" fontId="4" fillId="2" borderId="18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4" fillId="0" borderId="18" xfId="0" applyNumberFormat="1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4" fontId="5" fillId="2" borderId="18" xfId="1" applyNumberFormat="1" applyFont="1" applyFill="1" applyBorder="1" applyAlignment="1">
      <alignment horizontal="center" vertical="center"/>
    </xf>
    <xf numFmtId="4" fontId="5" fillId="3" borderId="18" xfId="1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/>
    </xf>
    <xf numFmtId="165" fontId="5" fillId="2" borderId="18" xfId="4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" fontId="4" fillId="2" borderId="18" xfId="0" applyNumberFormat="1" applyFont="1" applyFill="1" applyBorder="1" applyAlignment="1">
      <alignment horizontal="center" vertical="center"/>
    </xf>
    <xf numFmtId="166" fontId="4" fillId="2" borderId="18" xfId="1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3" fontId="7" fillId="0" borderId="18" xfId="1" applyFont="1" applyFill="1" applyBorder="1" applyAlignment="1">
      <alignment horizontal="center" vertical="center"/>
    </xf>
    <xf numFmtId="4" fontId="5" fillId="2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 wrapText="1"/>
    </xf>
    <xf numFmtId="44" fontId="4" fillId="0" borderId="18" xfId="2" applyFont="1" applyBorder="1" applyAlignment="1">
      <alignment horizontal="center" vertical="center"/>
    </xf>
    <xf numFmtId="4" fontId="4" fillId="0" borderId="18" xfId="2" applyNumberFormat="1" applyFont="1" applyBorder="1" applyAlignment="1">
      <alignment horizontal="center" vertical="center"/>
    </xf>
    <xf numFmtId="4" fontId="4" fillId="0" borderId="18" xfId="1" applyNumberFormat="1" applyFont="1" applyBorder="1" applyAlignment="1">
      <alignment horizontal="center" vertical="center"/>
    </xf>
    <xf numFmtId="4" fontId="7" fillId="0" borderId="18" xfId="1" applyNumberFormat="1" applyFont="1" applyBorder="1" applyAlignment="1">
      <alignment horizontal="center" vertical="center"/>
    </xf>
    <xf numFmtId="4" fontId="4" fillId="0" borderId="18" xfId="2" applyNumberFormat="1" applyFont="1" applyBorder="1" applyAlignment="1">
      <alignment horizontal="center" vertical="center" wrapText="1"/>
    </xf>
    <xf numFmtId="4" fontId="5" fillId="0" borderId="18" xfId="2" applyNumberFormat="1" applyFont="1" applyFill="1" applyBorder="1" applyAlignment="1">
      <alignment horizontal="center" vertical="center"/>
    </xf>
    <xf numFmtId="4" fontId="7" fillId="2" borderId="18" xfId="1" applyNumberFormat="1" applyFont="1" applyFill="1" applyBorder="1" applyAlignment="1">
      <alignment horizontal="center" vertical="center"/>
    </xf>
    <xf numFmtId="4" fontId="4" fillId="0" borderId="18" xfId="1" applyNumberFormat="1" applyFont="1" applyFill="1" applyBorder="1" applyAlignment="1">
      <alignment horizontal="center" vertical="center"/>
    </xf>
    <xf numFmtId="4" fontId="4" fillId="0" borderId="20" xfId="2" applyNumberFormat="1" applyFont="1" applyBorder="1" applyAlignment="1">
      <alignment horizontal="center" vertical="center"/>
    </xf>
    <xf numFmtId="4" fontId="5" fillId="0" borderId="18" xfId="2" applyNumberFormat="1" applyFont="1" applyBorder="1" applyAlignment="1">
      <alignment horizontal="center" vertical="center"/>
    </xf>
    <xf numFmtId="4" fontId="5" fillId="0" borderId="18" xfId="4" applyNumberFormat="1" applyFont="1" applyFill="1" applyBorder="1" applyAlignment="1">
      <alignment horizontal="center" vertical="center"/>
    </xf>
    <xf numFmtId="4" fontId="5" fillId="2" borderId="18" xfId="4" applyNumberFormat="1" applyFont="1" applyFill="1" applyBorder="1" applyAlignment="1">
      <alignment horizontal="center" vertical="center"/>
    </xf>
    <xf numFmtId="4" fontId="7" fillId="0" borderId="18" xfId="1" applyNumberFormat="1" applyFont="1" applyFill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 wrapText="1"/>
    </xf>
    <xf numFmtId="4" fontId="4" fillId="0" borderId="18" xfId="2" applyNumberFormat="1" applyFont="1" applyBorder="1" applyAlignment="1">
      <alignment horizontal="right" vertical="center"/>
    </xf>
    <xf numFmtId="4" fontId="5" fillId="3" borderId="18" xfId="3" applyNumberFormat="1" applyFont="1" applyFill="1" applyBorder="1" applyAlignment="1">
      <alignment horizontal="right" vertical="center"/>
    </xf>
    <xf numFmtId="4" fontId="5" fillId="0" borderId="18" xfId="4" applyNumberFormat="1" applyFont="1" applyFill="1" applyBorder="1" applyAlignment="1">
      <alignment horizontal="right" vertical="center"/>
    </xf>
    <xf numFmtId="4" fontId="5" fillId="0" borderId="18" xfId="0" applyNumberFormat="1" applyFont="1" applyFill="1" applyBorder="1" applyAlignment="1">
      <alignment horizontal="right" vertical="center"/>
    </xf>
    <xf numFmtId="4" fontId="7" fillId="0" borderId="18" xfId="1" applyNumberFormat="1" applyFont="1" applyBorder="1" applyAlignment="1">
      <alignment horizontal="right" vertical="center"/>
    </xf>
    <xf numFmtId="4" fontId="4" fillId="0" borderId="18" xfId="1" applyNumberFormat="1" applyFont="1" applyBorder="1" applyAlignment="1">
      <alignment horizontal="right" vertical="center"/>
    </xf>
    <xf numFmtId="4" fontId="5" fillId="2" borderId="18" xfId="0" applyNumberFormat="1" applyFont="1" applyFill="1" applyBorder="1" applyAlignment="1">
      <alignment horizontal="right" vertical="center"/>
    </xf>
    <xf numFmtId="4" fontId="4" fillId="0" borderId="20" xfId="2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 wrapText="1"/>
    </xf>
    <xf numFmtId="4" fontId="5" fillId="0" borderId="18" xfId="2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5">
    <cellStyle name="Millares" xfId="1" builtinId="3"/>
    <cellStyle name="Millares_CONTRAREC." xfId="4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4"/>
  <sheetViews>
    <sheetView tabSelected="1" workbookViewId="0">
      <selection activeCell="G35" sqref="G35"/>
    </sheetView>
  </sheetViews>
  <sheetFormatPr baseColWidth="10" defaultRowHeight="15"/>
  <cols>
    <col min="1" max="1" width="6" customWidth="1"/>
    <col min="2" max="2" width="30.7109375" customWidth="1"/>
    <col min="3" max="3" width="18.7109375" customWidth="1"/>
    <col min="4" max="4" width="16.7109375" customWidth="1"/>
    <col min="5" max="5" width="18.7109375" customWidth="1"/>
    <col min="6" max="6" width="16.7109375" customWidth="1"/>
    <col min="7" max="7" width="18.7109375" customWidth="1"/>
    <col min="8" max="8" width="16.7109375" customWidth="1"/>
    <col min="9" max="9" width="18.7109375" customWidth="1"/>
    <col min="10" max="10" width="16.7109375" customWidth="1"/>
    <col min="11" max="11" width="18.7109375" customWidth="1"/>
  </cols>
  <sheetData>
    <row r="1" spans="2:11" ht="15.75" thickBot="1"/>
    <row r="2" spans="2:11" ht="15.75" thickTop="1">
      <c r="B2" s="102" t="s">
        <v>0</v>
      </c>
      <c r="C2" s="103"/>
      <c r="D2" s="103"/>
      <c r="E2" s="103"/>
      <c r="F2" s="103"/>
      <c r="G2" s="103"/>
      <c r="H2" s="103"/>
      <c r="I2" s="103"/>
      <c r="J2" s="103"/>
      <c r="K2" s="104"/>
    </row>
    <row r="3" spans="2:11">
      <c r="B3" s="105" t="s">
        <v>1</v>
      </c>
      <c r="C3" s="106"/>
      <c r="D3" s="106"/>
      <c r="E3" s="106"/>
      <c r="F3" s="106"/>
      <c r="G3" s="106"/>
      <c r="H3" s="106"/>
      <c r="I3" s="106"/>
      <c r="J3" s="106"/>
      <c r="K3" s="107"/>
    </row>
    <row r="4" spans="2:11" ht="15.75" thickBot="1">
      <c r="B4" s="108" t="s">
        <v>19</v>
      </c>
      <c r="C4" s="109"/>
      <c r="D4" s="109"/>
      <c r="E4" s="109"/>
      <c r="F4" s="109"/>
      <c r="G4" s="109"/>
      <c r="H4" s="109"/>
      <c r="I4" s="109"/>
      <c r="J4" s="109"/>
      <c r="K4" s="110"/>
    </row>
    <row r="5" spans="2:11" ht="15.75" thickTop="1">
      <c r="B5" s="111" t="s">
        <v>2</v>
      </c>
      <c r="C5" s="98" t="s">
        <v>3</v>
      </c>
      <c r="D5" s="98"/>
      <c r="E5" s="98" t="s">
        <v>4</v>
      </c>
      <c r="F5" s="98"/>
      <c r="G5" s="98" t="s">
        <v>5</v>
      </c>
      <c r="H5" s="98"/>
      <c r="I5" s="98" t="s">
        <v>6</v>
      </c>
      <c r="J5" s="98"/>
      <c r="K5" s="99" t="s">
        <v>7</v>
      </c>
    </row>
    <row r="6" spans="2:11" ht="27">
      <c r="B6" s="112"/>
      <c r="C6" s="3" t="s">
        <v>8</v>
      </c>
      <c r="D6" s="3" t="s">
        <v>9</v>
      </c>
      <c r="E6" s="3" t="s">
        <v>8</v>
      </c>
      <c r="F6" s="3" t="s">
        <v>9</v>
      </c>
      <c r="G6" s="3" t="s">
        <v>8</v>
      </c>
      <c r="H6" s="3" t="s">
        <v>9</v>
      </c>
      <c r="I6" s="3" t="s">
        <v>8</v>
      </c>
      <c r="J6" s="3" t="s">
        <v>9</v>
      </c>
      <c r="K6" s="100"/>
    </row>
    <row r="7" spans="2:11" ht="15.75" thickBot="1">
      <c r="B7" s="1" t="s">
        <v>10</v>
      </c>
      <c r="C7" s="4" t="s">
        <v>11</v>
      </c>
      <c r="D7" s="4" t="s">
        <v>12</v>
      </c>
      <c r="E7" s="2" t="s">
        <v>13</v>
      </c>
      <c r="F7" s="4" t="s">
        <v>14</v>
      </c>
      <c r="G7" s="4" t="s">
        <v>15</v>
      </c>
      <c r="H7" s="4" t="s">
        <v>16</v>
      </c>
      <c r="I7" s="4" t="s">
        <v>17</v>
      </c>
      <c r="J7" s="4" t="s">
        <v>18</v>
      </c>
      <c r="K7" s="101"/>
    </row>
    <row r="8" spans="2:11" ht="64.5" thickTop="1">
      <c r="B8" s="49" t="s">
        <v>20</v>
      </c>
      <c r="C8" s="34" t="s">
        <v>21</v>
      </c>
      <c r="D8" s="54">
        <v>1185310</v>
      </c>
      <c r="E8" s="35" t="s">
        <v>22</v>
      </c>
      <c r="F8" s="54">
        <v>997897</v>
      </c>
      <c r="G8" s="55"/>
      <c r="H8" s="54">
        <v>0</v>
      </c>
      <c r="I8" s="56"/>
      <c r="J8" s="54">
        <v>0</v>
      </c>
      <c r="K8" s="86">
        <f>+F8+D8</f>
        <v>2183207</v>
      </c>
    </row>
    <row r="9" spans="2:11" ht="76.5">
      <c r="B9" s="7" t="s">
        <v>23</v>
      </c>
      <c r="C9" s="20" t="s">
        <v>24</v>
      </c>
      <c r="D9" s="12">
        <v>6219786</v>
      </c>
      <c r="E9" s="20" t="s">
        <v>25</v>
      </c>
      <c r="F9" s="20">
        <v>6885584</v>
      </c>
      <c r="G9" s="20"/>
      <c r="H9" s="20">
        <v>0</v>
      </c>
      <c r="I9" s="20" t="s">
        <v>129</v>
      </c>
      <c r="J9" s="20">
        <v>35881970.490000002</v>
      </c>
      <c r="K9" s="87">
        <f>+D9+F9+J9</f>
        <v>48987340.490000002</v>
      </c>
    </row>
    <row r="10" spans="2:11" ht="76.5">
      <c r="B10" s="9" t="s">
        <v>26</v>
      </c>
      <c r="C10" s="5" t="s">
        <v>27</v>
      </c>
      <c r="D10" s="74">
        <v>1382063</v>
      </c>
      <c r="E10" s="5" t="s">
        <v>28</v>
      </c>
      <c r="F10" s="12">
        <v>907265.5</v>
      </c>
      <c r="G10" s="19"/>
      <c r="H10" s="74">
        <v>0</v>
      </c>
      <c r="I10" s="19"/>
      <c r="J10" s="74">
        <v>0</v>
      </c>
      <c r="K10" s="88">
        <v>2289328.5</v>
      </c>
    </row>
    <row r="11" spans="2:11" ht="63.75">
      <c r="B11" s="11" t="s">
        <v>29</v>
      </c>
      <c r="C11" s="5" t="s">
        <v>27</v>
      </c>
      <c r="D11" s="12">
        <v>34947453.700000003</v>
      </c>
      <c r="E11" s="35" t="s">
        <v>30</v>
      </c>
      <c r="F11" s="12">
        <v>33963703.700000003</v>
      </c>
      <c r="G11" s="53"/>
      <c r="H11" s="74">
        <v>0</v>
      </c>
      <c r="I11" s="53"/>
      <c r="J11" s="74">
        <v>0</v>
      </c>
      <c r="K11" s="21">
        <f>F11+D11</f>
        <v>68911157.400000006</v>
      </c>
    </row>
    <row r="12" spans="2:11" ht="38.25">
      <c r="B12" s="9" t="s">
        <v>31</v>
      </c>
      <c r="C12" s="37" t="s">
        <v>32</v>
      </c>
      <c r="D12" s="20">
        <v>10437489</v>
      </c>
      <c r="E12" s="37" t="s">
        <v>33</v>
      </c>
      <c r="F12" s="75">
        <v>3486197</v>
      </c>
      <c r="G12" s="39"/>
      <c r="H12" s="8">
        <v>0</v>
      </c>
      <c r="I12" s="5" t="s">
        <v>34</v>
      </c>
      <c r="J12" s="8">
        <v>5938310.1899999995</v>
      </c>
      <c r="K12" s="87">
        <f>J12+F12+D12</f>
        <v>19861996.189999998</v>
      </c>
    </row>
    <row r="13" spans="2:11" ht="76.5">
      <c r="B13" s="50" t="s">
        <v>35</v>
      </c>
      <c r="C13" s="36" t="s">
        <v>36</v>
      </c>
      <c r="D13" s="58">
        <v>23703551</v>
      </c>
      <c r="E13" s="36" t="s">
        <v>22</v>
      </c>
      <c r="F13" s="58">
        <v>14673275</v>
      </c>
      <c r="G13" s="57"/>
      <c r="H13" s="58">
        <v>0</v>
      </c>
      <c r="I13" s="36" t="s">
        <v>37</v>
      </c>
      <c r="J13" s="58">
        <v>12517858.51</v>
      </c>
      <c r="K13" s="89">
        <f>+D13+F13+H13+J13</f>
        <v>50894684.509999998</v>
      </c>
    </row>
    <row r="14" spans="2:11" ht="38.25">
      <c r="B14" s="11" t="s">
        <v>38</v>
      </c>
      <c r="C14" s="13" t="s">
        <v>39</v>
      </c>
      <c r="D14" s="12">
        <v>7189658</v>
      </c>
      <c r="E14" s="13" t="s">
        <v>40</v>
      </c>
      <c r="F14" s="12">
        <v>4346193</v>
      </c>
      <c r="G14" s="13"/>
      <c r="H14" s="12">
        <v>0</v>
      </c>
      <c r="I14" s="13" t="s">
        <v>41</v>
      </c>
      <c r="J14" s="12">
        <v>23064276</v>
      </c>
      <c r="K14" s="21">
        <v>34600127</v>
      </c>
    </row>
    <row r="15" spans="2:11" ht="51">
      <c r="B15" s="9" t="s">
        <v>42</v>
      </c>
      <c r="C15" s="37" t="s">
        <v>43</v>
      </c>
      <c r="D15" s="75">
        <v>12782111</v>
      </c>
      <c r="E15" s="37" t="s">
        <v>44</v>
      </c>
      <c r="F15" s="80">
        <v>47988939</v>
      </c>
      <c r="G15" s="59"/>
      <c r="H15" s="20">
        <v>0</v>
      </c>
      <c r="I15" s="5" t="s">
        <v>130</v>
      </c>
      <c r="J15" s="8">
        <v>145996</v>
      </c>
      <c r="K15" s="87">
        <f>+D15+F15+H15+J15</f>
        <v>60917046</v>
      </c>
    </row>
    <row r="16" spans="2:11" ht="51">
      <c r="B16" s="10" t="s">
        <v>45</v>
      </c>
      <c r="C16" s="13" t="s">
        <v>39</v>
      </c>
      <c r="D16" s="12">
        <v>13482876</v>
      </c>
      <c r="E16" s="13" t="s">
        <v>46</v>
      </c>
      <c r="F16" s="12">
        <v>0</v>
      </c>
      <c r="G16" s="14"/>
      <c r="H16" s="12">
        <v>0</v>
      </c>
      <c r="I16" s="13" t="s">
        <v>47</v>
      </c>
      <c r="J16" s="12">
        <v>17192187</v>
      </c>
      <c r="K16" s="21">
        <f>D16+F16+H16+J16</f>
        <v>30675063</v>
      </c>
    </row>
    <row r="17" spans="2:11" ht="51">
      <c r="B17" s="9" t="s">
        <v>48</v>
      </c>
      <c r="C17" s="5" t="s">
        <v>49</v>
      </c>
      <c r="D17" s="12">
        <v>8945013</v>
      </c>
      <c r="E17" s="15" t="s">
        <v>30</v>
      </c>
      <c r="F17" s="12">
        <v>10686239</v>
      </c>
      <c r="G17" s="47"/>
      <c r="H17" s="12">
        <v>0</v>
      </c>
      <c r="I17" s="5" t="s">
        <v>50</v>
      </c>
      <c r="J17" s="12">
        <v>11555764.210000001</v>
      </c>
      <c r="K17" s="21">
        <f>SUM(D17+F17+J17)</f>
        <v>31187016.210000001</v>
      </c>
    </row>
    <row r="18" spans="2:11" ht="51">
      <c r="B18" s="6" t="s">
        <v>51</v>
      </c>
      <c r="C18" s="37" t="s">
        <v>39</v>
      </c>
      <c r="D18" s="38">
        <v>22254069</v>
      </c>
      <c r="E18" s="37" t="s">
        <v>52</v>
      </c>
      <c r="F18" s="39">
        <f>17105750+10461559.22</f>
        <v>27567309.219999999</v>
      </c>
      <c r="G18" s="39"/>
      <c r="H18" s="20">
        <v>0</v>
      </c>
      <c r="I18" s="39"/>
      <c r="J18" s="20">
        <v>0</v>
      </c>
      <c r="K18" s="87">
        <f>D18+F18+J18</f>
        <v>49821378.219999999</v>
      </c>
    </row>
    <row r="19" spans="2:11" ht="51">
      <c r="B19" s="16" t="s">
        <v>53</v>
      </c>
      <c r="C19" s="52" t="s">
        <v>39</v>
      </c>
      <c r="D19" s="60">
        <v>24738325</v>
      </c>
      <c r="E19" s="15" t="s">
        <v>30</v>
      </c>
      <c r="F19" s="61">
        <v>44495169.909999996</v>
      </c>
      <c r="G19" s="62"/>
      <c r="H19" s="83">
        <v>0</v>
      </c>
      <c r="I19" s="62"/>
      <c r="J19" s="83">
        <v>0</v>
      </c>
      <c r="K19" s="90">
        <f>SUM(D19:J19)</f>
        <v>69233494.909999996</v>
      </c>
    </row>
    <row r="20" spans="2:11" ht="51">
      <c r="B20" s="11" t="s">
        <v>54</v>
      </c>
      <c r="C20" s="13" t="s">
        <v>55</v>
      </c>
      <c r="D20" s="12">
        <v>4990500</v>
      </c>
      <c r="E20" s="15" t="s">
        <v>30</v>
      </c>
      <c r="F20" s="12">
        <v>5181390</v>
      </c>
      <c r="G20" s="53"/>
      <c r="H20" s="84">
        <v>0</v>
      </c>
      <c r="I20" s="13" t="s">
        <v>131</v>
      </c>
      <c r="J20" s="12">
        <v>4936099.3</v>
      </c>
      <c r="K20" s="21">
        <f>D20+F20+H20+J20</f>
        <v>15107989.300000001</v>
      </c>
    </row>
    <row r="21" spans="2:11" ht="51">
      <c r="B21" s="9" t="s">
        <v>56</v>
      </c>
      <c r="C21" s="5" t="s">
        <v>57</v>
      </c>
      <c r="D21" s="75">
        <v>4526722</v>
      </c>
      <c r="E21" s="5" t="s">
        <v>58</v>
      </c>
      <c r="F21" s="75">
        <v>3208588</v>
      </c>
      <c r="G21" s="63"/>
      <c r="H21" s="84">
        <v>0</v>
      </c>
      <c r="I21" s="18"/>
      <c r="J21" s="84">
        <v>0</v>
      </c>
      <c r="K21" s="91">
        <f>D21+F21+H21+J21</f>
        <v>7735310</v>
      </c>
    </row>
    <row r="22" spans="2:11" ht="51">
      <c r="B22" s="11" t="s">
        <v>59</v>
      </c>
      <c r="C22" s="13" t="s">
        <v>39</v>
      </c>
      <c r="D22" s="76">
        <v>2866770</v>
      </c>
      <c r="E22" s="40" t="s">
        <v>60</v>
      </c>
      <c r="F22" s="76">
        <v>9985054</v>
      </c>
      <c r="G22" s="14"/>
      <c r="H22" s="64">
        <v>0</v>
      </c>
      <c r="I22" s="41" t="s">
        <v>61</v>
      </c>
      <c r="J22" s="76">
        <v>7715288</v>
      </c>
      <c r="K22" s="92">
        <f>D22+F22+J22</f>
        <v>20567112</v>
      </c>
    </row>
    <row r="23" spans="2:11" ht="51">
      <c r="B23" s="11" t="s">
        <v>62</v>
      </c>
      <c r="C23" s="13" t="s">
        <v>63</v>
      </c>
      <c r="D23" s="77">
        <v>15689476</v>
      </c>
      <c r="E23" s="13" t="s">
        <v>64</v>
      </c>
      <c r="F23" s="77">
        <v>12971771.5</v>
      </c>
      <c r="G23" s="53"/>
      <c r="H23" s="12">
        <v>0</v>
      </c>
      <c r="I23" s="53"/>
      <c r="J23" s="12">
        <v>0</v>
      </c>
      <c r="K23" s="21">
        <f>+D23+F23+H23+J23</f>
        <v>28661247.5</v>
      </c>
    </row>
    <row r="24" spans="2:11" ht="89.25">
      <c r="B24" s="9" t="s">
        <v>65</v>
      </c>
      <c r="C24" s="5" t="s">
        <v>66</v>
      </c>
      <c r="D24" s="78">
        <f>2242678+2621286+87825+2242678</f>
        <v>7194467</v>
      </c>
      <c r="E24" s="42" t="s">
        <v>67</v>
      </c>
      <c r="F24" s="78">
        <f>6472973+35929+1784947+1415897</f>
        <v>9709746</v>
      </c>
      <c r="G24" s="14"/>
      <c r="H24" s="12">
        <v>0</v>
      </c>
      <c r="I24" s="14"/>
      <c r="J24" s="12">
        <v>0</v>
      </c>
      <c r="K24" s="17">
        <f>D24+F24+H24+J24</f>
        <v>16904213</v>
      </c>
    </row>
    <row r="25" spans="2:11" ht="51">
      <c r="B25" s="9" t="s">
        <v>42</v>
      </c>
      <c r="C25" s="37" t="s">
        <v>68</v>
      </c>
      <c r="D25" s="75">
        <v>1636104</v>
      </c>
      <c r="E25" s="37" t="s">
        <v>44</v>
      </c>
      <c r="F25" s="80">
        <v>3411945</v>
      </c>
      <c r="G25" s="59"/>
      <c r="H25" s="20">
        <v>0</v>
      </c>
      <c r="I25" s="5" t="s">
        <v>69</v>
      </c>
      <c r="J25" s="8">
        <v>720994</v>
      </c>
      <c r="K25" s="87">
        <f>+D25+F25+H25+J25</f>
        <v>5769043</v>
      </c>
    </row>
    <row r="26" spans="2:11" ht="63.75">
      <c r="B26" s="9" t="s">
        <v>70</v>
      </c>
      <c r="C26" s="5" t="s">
        <v>133</v>
      </c>
      <c r="D26" s="75">
        <v>1643774</v>
      </c>
      <c r="E26" s="43" t="s">
        <v>28</v>
      </c>
      <c r="F26" s="75">
        <v>3405510.5</v>
      </c>
      <c r="G26" s="65"/>
      <c r="H26" s="75">
        <v>0</v>
      </c>
      <c r="I26" s="5" t="s">
        <v>71</v>
      </c>
      <c r="J26" s="75">
        <v>8453753.1799999997</v>
      </c>
      <c r="K26" s="93">
        <f>+D26+F26+H26+J26</f>
        <v>13503037.68</v>
      </c>
    </row>
    <row r="27" spans="2:11" ht="76.5">
      <c r="B27" s="48" t="s">
        <v>72</v>
      </c>
      <c r="C27" s="23" t="s">
        <v>73</v>
      </c>
      <c r="D27" s="66">
        <v>4026255</v>
      </c>
      <c r="E27" s="23" t="s">
        <v>74</v>
      </c>
      <c r="F27" s="66">
        <v>5686547</v>
      </c>
      <c r="G27" s="66"/>
      <c r="H27" s="84">
        <v>0</v>
      </c>
      <c r="I27" s="23" t="s">
        <v>75</v>
      </c>
      <c r="J27" s="66">
        <v>8867718.5</v>
      </c>
      <c r="K27" s="26">
        <f>D27+F27+H27+J27</f>
        <v>18580520.5</v>
      </c>
    </row>
    <row r="28" spans="2:11" ht="38.25">
      <c r="B28" s="9" t="s">
        <v>38</v>
      </c>
      <c r="C28" s="5" t="s">
        <v>55</v>
      </c>
      <c r="D28" s="12">
        <v>15252367.539999999</v>
      </c>
      <c r="E28" s="5" t="s">
        <v>76</v>
      </c>
      <c r="F28" s="12">
        <v>13293258.51</v>
      </c>
      <c r="G28" s="14"/>
      <c r="H28" s="12">
        <v>0</v>
      </c>
      <c r="I28" s="5" t="s">
        <v>77</v>
      </c>
      <c r="J28" s="12">
        <v>16096574.880000001</v>
      </c>
      <c r="K28" s="21">
        <f>D28+F28+H28+J28</f>
        <v>44642200.93</v>
      </c>
    </row>
    <row r="29" spans="2:11" ht="63.75">
      <c r="B29" s="51" t="s">
        <v>78</v>
      </c>
      <c r="C29" s="44" t="s">
        <v>79</v>
      </c>
      <c r="D29" s="75">
        <v>4311897</v>
      </c>
      <c r="E29" s="44" t="s">
        <v>80</v>
      </c>
      <c r="F29" s="75">
        <v>3902942</v>
      </c>
      <c r="G29" s="45"/>
      <c r="H29" s="84">
        <v>0</v>
      </c>
      <c r="I29" s="44" t="s">
        <v>81</v>
      </c>
      <c r="J29" s="75">
        <v>2103608</v>
      </c>
      <c r="K29" s="93">
        <f>+D29+F29+H29+J29</f>
        <v>10318447</v>
      </c>
    </row>
    <row r="30" spans="2:11" ht="51">
      <c r="B30" s="9" t="s">
        <v>82</v>
      </c>
      <c r="C30" s="5" t="s">
        <v>39</v>
      </c>
      <c r="D30" s="12">
        <v>3191970</v>
      </c>
      <c r="E30" s="5" t="s">
        <v>58</v>
      </c>
      <c r="F30" s="12">
        <v>9215169</v>
      </c>
      <c r="G30" s="64"/>
      <c r="H30" s="12">
        <v>0</v>
      </c>
      <c r="I30" s="64"/>
      <c r="J30" s="12">
        <v>0</v>
      </c>
      <c r="K30" s="21">
        <v>12407139</v>
      </c>
    </row>
    <row r="31" spans="2:11" ht="38.25">
      <c r="B31" s="9" t="s">
        <v>38</v>
      </c>
      <c r="C31" s="5" t="s">
        <v>55</v>
      </c>
      <c r="D31" s="12">
        <v>17060950</v>
      </c>
      <c r="E31" s="5" t="s">
        <v>76</v>
      </c>
      <c r="F31" s="12">
        <v>15740069</v>
      </c>
      <c r="G31" s="14"/>
      <c r="H31" s="12">
        <v>0</v>
      </c>
      <c r="I31" s="5" t="s">
        <v>83</v>
      </c>
      <c r="J31" s="12">
        <v>23650505.960000001</v>
      </c>
      <c r="K31" s="21">
        <f>D31+F31+H31+J31</f>
        <v>56451524.960000001</v>
      </c>
    </row>
    <row r="32" spans="2:11" ht="63.75">
      <c r="B32" s="9" t="s">
        <v>38</v>
      </c>
      <c r="C32" s="13" t="s">
        <v>132</v>
      </c>
      <c r="D32" s="12">
        <v>996936</v>
      </c>
      <c r="E32" s="15" t="s">
        <v>22</v>
      </c>
      <c r="F32" s="12">
        <v>1520476</v>
      </c>
      <c r="G32" s="13"/>
      <c r="H32" s="84">
        <v>0</v>
      </c>
      <c r="I32" s="13" t="s">
        <v>84</v>
      </c>
      <c r="J32" s="12">
        <v>1178983</v>
      </c>
      <c r="K32" s="21">
        <f>D32+F32+H32+J32</f>
        <v>3696395</v>
      </c>
    </row>
    <row r="33" spans="2:11" ht="38.25">
      <c r="B33" s="6" t="s">
        <v>85</v>
      </c>
      <c r="C33" s="5" t="s">
        <v>55</v>
      </c>
      <c r="D33" s="66">
        <v>19957500</v>
      </c>
      <c r="E33" s="37"/>
      <c r="F33" s="66">
        <v>0</v>
      </c>
      <c r="G33" s="67"/>
      <c r="H33" s="66">
        <v>0</v>
      </c>
      <c r="I33" s="37" t="s">
        <v>86</v>
      </c>
      <c r="J33" s="12">
        <v>38252818.890000001</v>
      </c>
      <c r="K33" s="17">
        <v>58210318.890000001</v>
      </c>
    </row>
    <row r="34" spans="2:11" ht="51">
      <c r="B34" s="11" t="s">
        <v>87</v>
      </c>
      <c r="C34" s="5" t="s">
        <v>55</v>
      </c>
      <c r="D34" s="12">
        <v>5414743.7599999998</v>
      </c>
      <c r="E34" s="15" t="s">
        <v>28</v>
      </c>
      <c r="F34" s="12">
        <v>5143028.7300000004</v>
      </c>
      <c r="G34" s="14"/>
      <c r="H34" s="12">
        <v>0</v>
      </c>
      <c r="I34" s="13" t="s">
        <v>88</v>
      </c>
      <c r="J34" s="12">
        <v>1102460.6100000001</v>
      </c>
      <c r="K34" s="21">
        <f>D34+F34+H34+J34</f>
        <v>11660233.1</v>
      </c>
    </row>
    <row r="35" spans="2:11" ht="76.5">
      <c r="B35" s="9" t="s">
        <v>89</v>
      </c>
      <c r="C35" s="5" t="s">
        <v>39</v>
      </c>
      <c r="D35" s="75">
        <v>4774205</v>
      </c>
      <c r="E35" s="5" t="s">
        <v>40</v>
      </c>
      <c r="F35" s="80">
        <v>5254142</v>
      </c>
      <c r="G35" s="47"/>
      <c r="H35" s="12">
        <v>0</v>
      </c>
      <c r="I35" s="5" t="s">
        <v>90</v>
      </c>
      <c r="J35" s="75">
        <v>1814332</v>
      </c>
      <c r="K35" s="93">
        <f>+D35+F35+H35+J35</f>
        <v>11842679</v>
      </c>
    </row>
    <row r="36" spans="2:11" ht="63.75">
      <c r="B36" s="46" t="s">
        <v>91</v>
      </c>
      <c r="C36" s="5" t="s">
        <v>21</v>
      </c>
      <c r="D36" s="79">
        <v>22211821</v>
      </c>
      <c r="E36" s="43" t="s">
        <v>92</v>
      </c>
      <c r="F36" s="79">
        <v>21926216</v>
      </c>
      <c r="G36" s="68"/>
      <c r="H36" s="84">
        <v>0</v>
      </c>
      <c r="I36" s="19"/>
      <c r="J36" s="84">
        <v>0</v>
      </c>
      <c r="K36" s="85">
        <v>44138037</v>
      </c>
    </row>
    <row r="37" spans="2:11" ht="51">
      <c r="B37" s="9" t="s">
        <v>93</v>
      </c>
      <c r="C37" s="5" t="s">
        <v>94</v>
      </c>
      <c r="D37" s="12">
        <v>5782542</v>
      </c>
      <c r="E37" s="37" t="s">
        <v>74</v>
      </c>
      <c r="F37" s="75">
        <v>4602879</v>
      </c>
      <c r="G37" s="47"/>
      <c r="H37" s="12">
        <v>0</v>
      </c>
      <c r="I37" s="5" t="s">
        <v>95</v>
      </c>
      <c r="J37" s="75">
        <v>5810544</v>
      </c>
      <c r="K37" s="93">
        <f>+D37+F37+J37</f>
        <v>16195965</v>
      </c>
    </row>
    <row r="38" spans="2:11" ht="76.5">
      <c r="B38" s="9" t="s">
        <v>96</v>
      </c>
      <c r="C38" s="5" t="s">
        <v>97</v>
      </c>
      <c r="D38" s="38">
        <v>16041511</v>
      </c>
      <c r="E38" s="5" t="s">
        <v>44</v>
      </c>
      <c r="F38" s="38">
        <v>20789686</v>
      </c>
      <c r="G38" s="47"/>
      <c r="H38" s="12">
        <v>0</v>
      </c>
      <c r="I38" s="47"/>
      <c r="J38" s="12">
        <v>0</v>
      </c>
      <c r="K38" s="87">
        <f>D38+F38+H38+J38</f>
        <v>36831197</v>
      </c>
    </row>
    <row r="39" spans="2:11" ht="63.75">
      <c r="B39" s="16" t="s">
        <v>98</v>
      </c>
      <c r="C39" s="22" t="s">
        <v>99</v>
      </c>
      <c r="D39" s="69">
        <v>16720000</v>
      </c>
      <c r="E39" s="22" t="s">
        <v>40</v>
      </c>
      <c r="F39" s="57">
        <v>929380</v>
      </c>
      <c r="G39" s="69"/>
      <c r="H39" s="69">
        <v>0</v>
      </c>
      <c r="I39" s="22" t="s">
        <v>100</v>
      </c>
      <c r="J39" s="57">
        <v>1409105</v>
      </c>
      <c r="K39" s="94">
        <f>D39+F39+H39+J39</f>
        <v>19058485</v>
      </c>
    </row>
    <row r="40" spans="2:11" ht="63.75">
      <c r="B40" s="48" t="s">
        <v>101</v>
      </c>
      <c r="C40" s="24" t="s">
        <v>102</v>
      </c>
      <c r="D40" s="80">
        <v>6595866.3700000001</v>
      </c>
      <c r="E40" s="25" t="s">
        <v>103</v>
      </c>
      <c r="F40" s="80">
        <v>5117617.6500000013</v>
      </c>
      <c r="G40" s="70"/>
      <c r="H40" s="12">
        <v>0</v>
      </c>
      <c r="I40" s="70"/>
      <c r="J40" s="12">
        <v>0</v>
      </c>
      <c r="K40" s="26">
        <f t="shared" ref="K40:K43" si="0">SUM(D40,F40,H40,J40)</f>
        <v>11713484.020000001</v>
      </c>
    </row>
    <row r="41" spans="2:11" ht="63.75">
      <c r="B41" s="48" t="s">
        <v>104</v>
      </c>
      <c r="C41" s="24" t="s">
        <v>105</v>
      </c>
      <c r="D41" s="80">
        <v>10149493.41</v>
      </c>
      <c r="E41" s="25" t="s">
        <v>103</v>
      </c>
      <c r="F41" s="80">
        <v>9601603</v>
      </c>
      <c r="G41" s="70"/>
      <c r="H41" s="69">
        <v>0</v>
      </c>
      <c r="I41" s="70"/>
      <c r="J41" s="69">
        <v>0</v>
      </c>
      <c r="K41" s="26">
        <f t="shared" si="0"/>
        <v>19751096.41</v>
      </c>
    </row>
    <row r="42" spans="2:11" ht="63.75">
      <c r="B42" s="48" t="s">
        <v>106</v>
      </c>
      <c r="C42" s="24" t="s">
        <v>105</v>
      </c>
      <c r="D42" s="80">
        <v>16976364.050000004</v>
      </c>
      <c r="E42" s="25" t="s">
        <v>103</v>
      </c>
      <c r="F42" s="80">
        <v>11317658.890000001</v>
      </c>
      <c r="G42" s="70"/>
      <c r="H42" s="12">
        <v>0</v>
      </c>
      <c r="I42" s="70"/>
      <c r="J42" s="12">
        <v>0</v>
      </c>
      <c r="K42" s="26">
        <f t="shared" si="0"/>
        <v>28294022.940000005</v>
      </c>
    </row>
    <row r="43" spans="2:11" ht="63.75">
      <c r="B43" s="48" t="s">
        <v>107</v>
      </c>
      <c r="C43" s="24" t="s">
        <v>105</v>
      </c>
      <c r="D43" s="80">
        <v>300000</v>
      </c>
      <c r="E43" s="25" t="s">
        <v>103</v>
      </c>
      <c r="F43" s="80">
        <v>300000</v>
      </c>
      <c r="G43" s="70"/>
      <c r="H43" s="69">
        <v>0</v>
      </c>
      <c r="I43" s="70"/>
      <c r="J43" s="69">
        <v>0</v>
      </c>
      <c r="K43" s="26">
        <f t="shared" si="0"/>
        <v>600000</v>
      </c>
    </row>
    <row r="44" spans="2:11" ht="51">
      <c r="B44" s="27" t="s">
        <v>108</v>
      </c>
      <c r="C44" s="28" t="s">
        <v>109</v>
      </c>
      <c r="D44" s="81">
        <v>1001000.78</v>
      </c>
      <c r="E44" s="28" t="s">
        <v>110</v>
      </c>
      <c r="F44" s="81">
        <v>1000000</v>
      </c>
      <c r="G44" s="33"/>
      <c r="H44" s="69">
        <v>0</v>
      </c>
      <c r="I44" s="70"/>
      <c r="J44" s="69">
        <v>0</v>
      </c>
      <c r="K44" s="95">
        <f>D44+F44+H44+J44</f>
        <v>2001000.78</v>
      </c>
    </row>
    <row r="45" spans="2:11" ht="76.5">
      <c r="B45" s="11" t="s">
        <v>111</v>
      </c>
      <c r="C45" s="13" t="s">
        <v>112</v>
      </c>
      <c r="D45" s="12">
        <v>34512799.600000001</v>
      </c>
      <c r="E45" s="13" t="s">
        <v>113</v>
      </c>
      <c r="F45" s="12">
        <v>12021641</v>
      </c>
      <c r="G45" s="12"/>
      <c r="H45" s="12">
        <v>0</v>
      </c>
      <c r="I45" s="12"/>
      <c r="J45" s="12">
        <v>0</v>
      </c>
      <c r="K45" s="29">
        <f>D45+F45+H45+J45</f>
        <v>46534440.600000001</v>
      </c>
    </row>
    <row r="46" spans="2:11" ht="76.5">
      <c r="B46" s="11" t="s">
        <v>114</v>
      </c>
      <c r="C46" s="13" t="s">
        <v>112</v>
      </c>
      <c r="D46" s="12">
        <v>25650486.600000001</v>
      </c>
      <c r="E46" s="13" t="s">
        <v>113</v>
      </c>
      <c r="F46" s="12">
        <v>9828359</v>
      </c>
      <c r="G46" s="12"/>
      <c r="H46" s="12">
        <v>0</v>
      </c>
      <c r="I46" s="12"/>
      <c r="J46" s="12">
        <v>0</v>
      </c>
      <c r="K46" s="29">
        <f t="shared" ref="K46:K49" si="1">D46+F46+H46+J46</f>
        <v>35478845.600000001</v>
      </c>
    </row>
    <row r="47" spans="2:11" ht="89.25">
      <c r="B47" s="11" t="s">
        <v>115</v>
      </c>
      <c r="C47" s="13" t="s">
        <v>112</v>
      </c>
      <c r="D47" s="71">
        <v>5071682.6500000004</v>
      </c>
      <c r="E47" s="13" t="s">
        <v>113</v>
      </c>
      <c r="F47" s="71">
        <v>1267920.6499999999</v>
      </c>
      <c r="G47" s="12"/>
      <c r="H47" s="12">
        <v>0</v>
      </c>
      <c r="I47" s="12"/>
      <c r="J47" s="12">
        <v>0</v>
      </c>
      <c r="K47" s="29">
        <f t="shared" si="1"/>
        <v>6339603.3000000007</v>
      </c>
    </row>
    <row r="48" spans="2:11" ht="76.5">
      <c r="B48" s="11" t="s">
        <v>116</v>
      </c>
      <c r="C48" s="13" t="s">
        <v>112</v>
      </c>
      <c r="D48" s="12">
        <v>8749347.6999999993</v>
      </c>
      <c r="E48" s="13" t="s">
        <v>113</v>
      </c>
      <c r="F48" s="12">
        <v>966336.92</v>
      </c>
      <c r="G48" s="12"/>
      <c r="H48" s="12">
        <v>0</v>
      </c>
      <c r="I48" s="12"/>
      <c r="J48" s="12">
        <v>0</v>
      </c>
      <c r="K48" s="29">
        <f t="shared" si="1"/>
        <v>9715684.6199999992</v>
      </c>
    </row>
    <row r="49" spans="2:11" ht="76.5">
      <c r="B49" s="11" t="s">
        <v>117</v>
      </c>
      <c r="C49" s="13" t="s">
        <v>112</v>
      </c>
      <c r="D49" s="12">
        <v>18042173.350000001</v>
      </c>
      <c r="E49" s="13" t="s">
        <v>113</v>
      </c>
      <c r="F49" s="12">
        <v>4771826.6500000004</v>
      </c>
      <c r="G49" s="12"/>
      <c r="H49" s="12">
        <v>0</v>
      </c>
      <c r="I49" s="12"/>
      <c r="J49" s="12">
        <v>0</v>
      </c>
      <c r="K49" s="29">
        <f t="shared" si="1"/>
        <v>22814000</v>
      </c>
    </row>
    <row r="50" spans="2:11" ht="63.75">
      <c r="B50" s="31" t="s">
        <v>118</v>
      </c>
      <c r="C50" s="28" t="s">
        <v>119</v>
      </c>
      <c r="D50" s="72">
        <v>50000</v>
      </c>
      <c r="E50" s="28" t="s">
        <v>120</v>
      </c>
      <c r="F50" s="72">
        <v>20000</v>
      </c>
      <c r="G50" s="30" t="s">
        <v>121</v>
      </c>
      <c r="H50" s="72">
        <v>25000</v>
      </c>
      <c r="I50" s="28"/>
      <c r="J50" s="72">
        <v>0</v>
      </c>
      <c r="K50" s="96">
        <f>D50+F50+H50+J50</f>
        <v>95000</v>
      </c>
    </row>
    <row r="51" spans="2:11" ht="63.75">
      <c r="B51" s="10" t="s">
        <v>118</v>
      </c>
      <c r="C51" s="28" t="s">
        <v>119</v>
      </c>
      <c r="D51" s="20">
        <v>50000</v>
      </c>
      <c r="E51" s="28" t="s">
        <v>120</v>
      </c>
      <c r="F51" s="20">
        <v>20000</v>
      </c>
      <c r="G51" s="30" t="s">
        <v>122</v>
      </c>
      <c r="H51" s="20">
        <v>50000</v>
      </c>
      <c r="I51" s="13"/>
      <c r="J51" s="20">
        <v>0</v>
      </c>
      <c r="K51" s="96">
        <f t="shared" ref="K51" si="2">D51+F51+H51+J51</f>
        <v>120000</v>
      </c>
    </row>
    <row r="52" spans="2:11" ht="38.25">
      <c r="B52" s="31" t="s">
        <v>123</v>
      </c>
      <c r="C52" s="28" t="s">
        <v>124</v>
      </c>
      <c r="D52" s="81">
        <v>1966721.12</v>
      </c>
      <c r="E52" s="28" t="s">
        <v>124</v>
      </c>
      <c r="F52" s="32">
        <v>2467436.92</v>
      </c>
      <c r="G52" s="33"/>
      <c r="H52" s="72">
        <v>0</v>
      </c>
      <c r="I52" s="33"/>
      <c r="J52" s="72">
        <v>0</v>
      </c>
      <c r="K52" s="95">
        <f>D52+F52+H52+J52</f>
        <v>4434158.04</v>
      </c>
    </row>
    <row r="53" spans="2:11" ht="38.25">
      <c r="B53" s="11" t="s">
        <v>125</v>
      </c>
      <c r="C53" s="28" t="s">
        <v>39</v>
      </c>
      <c r="D53" s="81">
        <v>103443505.59</v>
      </c>
      <c r="E53" s="28" t="s">
        <v>126</v>
      </c>
      <c r="F53" s="32">
        <v>23999213.239999998</v>
      </c>
      <c r="G53" s="53"/>
      <c r="H53" s="20">
        <v>0</v>
      </c>
      <c r="I53" s="53"/>
      <c r="J53" s="20">
        <v>0</v>
      </c>
      <c r="K53" s="29">
        <f>D53+F53+H53+J53</f>
        <v>127442718.83</v>
      </c>
    </row>
    <row r="54" spans="2:11" ht="51">
      <c r="B54" s="9" t="s">
        <v>127</v>
      </c>
      <c r="C54" s="5" t="s">
        <v>128</v>
      </c>
      <c r="D54" s="82">
        <v>99531534</v>
      </c>
      <c r="E54" s="43" t="s">
        <v>134</v>
      </c>
      <c r="F54" s="82">
        <v>28492452</v>
      </c>
      <c r="G54" s="73"/>
      <c r="H54" s="20">
        <v>0</v>
      </c>
      <c r="I54" s="73"/>
      <c r="J54" s="20">
        <v>0</v>
      </c>
      <c r="K54" s="97">
        <f>+D54+F54</f>
        <v>128023986</v>
      </c>
    </row>
  </sheetData>
  <mergeCells count="9">
    <mergeCell ref="I5:J5"/>
    <mergeCell ref="K5:K7"/>
    <mergeCell ref="B2:K2"/>
    <mergeCell ref="B3:K3"/>
    <mergeCell ref="B4:K4"/>
    <mergeCell ref="B5:B6"/>
    <mergeCell ref="C5:D5"/>
    <mergeCell ref="E5:F5"/>
    <mergeCell ref="G5:H5"/>
  </mergeCells>
  <pageMargins left="0.7" right="0.7" top="0.75" bottom="0.75" header="0.3" footer="0.3"/>
  <ignoredErrors>
    <ignoredError sqref="K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 3T2017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User</cp:lastModifiedBy>
  <dcterms:created xsi:type="dcterms:W3CDTF">2017-10-17T14:54:27Z</dcterms:created>
  <dcterms:modified xsi:type="dcterms:W3CDTF">2017-10-27T18:27:46Z</dcterms:modified>
</cp:coreProperties>
</file>