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onac 3er 2018\Titulo IV\Titulo IV\Informacion Presupuestal\"/>
    </mc:Choice>
  </mc:AlternateContent>
  <xr:revisionPtr revIDLastSave="0" documentId="10_ncr:100000_{F0929BE6-4AE6-4973-91A7-6625E6C1EC5A}" xr6:coauthVersionLast="31" xr6:coauthVersionMax="31" xr10:uidLastSave="{00000000-0000-0000-0000-000000000000}"/>
  <bookViews>
    <workbookView xWindow="0" yWindow="0" windowWidth="16392" windowHeight="5352" xr2:uid="{00000000-000D-0000-FFFF-FFFF00000000}"/>
  </bookViews>
  <sheets>
    <sheet name="sep" sheetId="3" r:id="rId1"/>
  </sheets>
  <calcPr calcId="179017"/>
</workbook>
</file>

<file path=xl/calcChain.xml><?xml version="1.0" encoding="utf-8"?>
<calcChain xmlns="http://schemas.openxmlformats.org/spreadsheetml/2006/main">
  <c r="J11" i="3" l="1"/>
  <c r="I30" i="3"/>
  <c r="F15" i="3" l="1"/>
  <c r="J24" i="3" l="1"/>
  <c r="G24" i="3"/>
  <c r="J25" i="3" l="1"/>
  <c r="J51" i="3"/>
  <c r="J46" i="3"/>
  <c r="J45" i="3"/>
  <c r="J42" i="3"/>
  <c r="G46" i="3"/>
  <c r="G59" i="3"/>
  <c r="E30" i="3"/>
  <c r="G26" i="3"/>
  <c r="G21" i="3"/>
  <c r="G15" i="3"/>
  <c r="G16" i="3"/>
  <c r="G17" i="3"/>
  <c r="G19" i="3"/>
  <c r="G22" i="3"/>
  <c r="G23" i="3"/>
  <c r="G25" i="3"/>
  <c r="G27" i="3"/>
  <c r="J60" i="3"/>
  <c r="J59" i="3"/>
  <c r="J58" i="3"/>
  <c r="G58" i="3"/>
  <c r="I57" i="3"/>
  <c r="I38" i="3" s="1"/>
  <c r="H57" i="3"/>
  <c r="F57" i="3"/>
  <c r="E57" i="3"/>
  <c r="J55" i="3"/>
  <c r="G55" i="3"/>
  <c r="J54" i="3"/>
  <c r="G54" i="3"/>
  <c r="J53" i="3"/>
  <c r="G53" i="3"/>
  <c r="I52" i="3"/>
  <c r="H52" i="3"/>
  <c r="F52" i="3"/>
  <c r="E52" i="3"/>
  <c r="J49" i="3"/>
  <c r="G49" i="3"/>
  <c r="J48" i="3"/>
  <c r="G48" i="3"/>
  <c r="J47" i="3"/>
  <c r="G47" i="3"/>
  <c r="H45" i="3"/>
  <c r="F45" i="3"/>
  <c r="G45" i="3" s="1"/>
  <c r="J44" i="3"/>
  <c r="G44" i="3"/>
  <c r="J43" i="3"/>
  <c r="G43" i="3"/>
  <c r="H42" i="3"/>
  <c r="F42" i="3"/>
  <c r="G42" i="3" s="1"/>
  <c r="J41" i="3"/>
  <c r="G41" i="3"/>
  <c r="J40" i="3"/>
  <c r="G40" i="3"/>
  <c r="J39" i="3"/>
  <c r="G39" i="3"/>
  <c r="E38" i="3"/>
  <c r="J27" i="3"/>
  <c r="J26" i="3"/>
  <c r="J23" i="3"/>
  <c r="J22" i="3"/>
  <c r="J21" i="3"/>
  <c r="J20" i="3"/>
  <c r="G20" i="3"/>
  <c r="J19" i="3"/>
  <c r="J18" i="3"/>
  <c r="H18" i="3"/>
  <c r="F18" i="3"/>
  <c r="F30" i="3" s="1"/>
  <c r="J17" i="3"/>
  <c r="J16" i="3"/>
  <c r="J15" i="3"/>
  <c r="H15" i="3"/>
  <c r="J14" i="3"/>
  <c r="G14" i="3"/>
  <c r="J13" i="3"/>
  <c r="G13" i="3"/>
  <c r="J12" i="3"/>
  <c r="G11" i="3"/>
  <c r="J30" i="3" l="1"/>
  <c r="G52" i="3"/>
  <c r="H38" i="3"/>
  <c r="J52" i="3"/>
  <c r="J57" i="3"/>
  <c r="H30" i="3"/>
  <c r="H62" i="3"/>
  <c r="F38" i="3"/>
  <c r="F62" i="3" s="1"/>
  <c r="G18" i="3"/>
  <c r="G30" i="3" s="1"/>
  <c r="G38" i="3"/>
  <c r="G57" i="3"/>
  <c r="J38" i="3"/>
  <c r="J62" i="3" l="1"/>
</calcChain>
</file>

<file path=xl/sharedStrings.xml><?xml version="1.0" encoding="utf-8"?>
<sst xmlns="http://schemas.openxmlformats.org/spreadsheetml/2006/main" count="74" uniqueCount="43">
  <si>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</si>
  <si>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</si>
  <si>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</si>
  <si>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</si>
  <si>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</si>
  <si>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</si>
  <si>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</si>
  <si>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</si>
  <si>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</si>
  <si>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</si>
  <si>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</si>
  <si>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</si>
  <si>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</si>
  <si>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</si>
  <si>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</si>
  <si>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</si>
  <si>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</si>
  <si>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</si>
  <si>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</si>
  <si>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</si>
  <si>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</si>
  <si>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</si>
  <si>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</si>
  <si>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</si>
  <si>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</si>
  <si>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</si>
  <si>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</si>
  <si>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</si>
  <si>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</si>
  <si>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</si>
  <si>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</si>
  <si>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</si>
  <si>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</si>
  <si>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</si>
  <si>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</si>
  <si>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 xml:space="preserve">Ingresos financieros  </t>
  </si>
  <si>
    <t>Generación de ADEFAS</t>
  </si>
  <si>
    <t>Superávit Ejercicio Anterior</t>
  </si>
  <si>
    <t>Ingresos Financieros</t>
  </si>
  <si>
    <t>Generacion de ADEFAS</t>
  </si>
  <si>
    <t xml:space="preserve">Apoyos Extraordinarios </t>
  </si>
  <si>
    <t>Estado de México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</si>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</sst>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.0;\-#,###.0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</font>
    <font>
      <b/>
      <sz val="9"/>
      <color indexed="8"/>
      <name val="Gotham Book"/>
    </font>
    <font>
      <b/>
      <sz val="9"/>
      <name val="Gotham Book"/>
    </font>
    <font>
      <sz val="8"/>
      <color indexed="8"/>
      <name val="Gotham Book"/>
    </font>
    <font>
      <b/>
      <sz val="8"/>
      <color indexed="8"/>
      <name val="Gotham Book"/>
    </font>
    <font>
      <sz val="8"/>
      <name val="Gotham Book"/>
    </font>
    <font>
      <b/>
      <sz val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8"/>
      <color rgb="FF00000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9"/>
      <color rgb="FF000000"/>
      <name val="Gotham Book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123">
    <xf numFmtId="0" fontId="0" fillId="0" borderId="0" xfId="0"/>
    <xf numFmtId="0" fontId="11" fillId="0" borderId="0" xfId="0" applyFont="1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7" fillId="2" borderId="0" xfId="4" applyFont="1" applyFill="1" applyBorder="1" applyAlignment="1">
      <alignment horizontal="left"/>
    </xf>
    <xf numFmtId="0" fontId="13" fillId="0" borderId="1" xfId="0" applyFont="1" applyBorder="1"/>
    <xf numFmtId="0" fontId="13" fillId="0" borderId="0" xfId="0" applyFont="1" applyBorder="1"/>
    <xf numFmtId="0" fontId="14" fillId="2" borderId="1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1" xfId="0" applyFont="1" applyBorder="1"/>
    <xf numFmtId="0" fontId="6" fillId="2" borderId="0" xfId="4" applyFont="1" applyFill="1" applyBorder="1" applyAlignment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wrapText="1"/>
    </xf>
    <xf numFmtId="37" fontId="15" fillId="0" borderId="2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/>
    </xf>
    <xf numFmtId="0" fontId="3" fillId="2" borderId="4" xfId="4" applyFont="1" applyFill="1" applyBorder="1"/>
    <xf numFmtId="0" fontId="3" fillId="2" borderId="5" xfId="4" applyFont="1" applyFill="1" applyBorder="1"/>
    <xf numFmtId="0" fontId="3" fillId="2" borderId="6" xfId="4" applyFont="1" applyFill="1" applyBorder="1" applyAlignment="1">
      <alignment horizontal="left" vertical="center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wrapText="1"/>
    </xf>
    <xf numFmtId="0" fontId="4" fillId="2" borderId="9" xfId="4" applyFont="1" applyFill="1" applyBorder="1" applyAlignment="1">
      <alignment horizontal="centerContinuous"/>
    </xf>
    <xf numFmtId="0" fontId="4" fillId="2" borderId="10" xfId="4" applyFont="1" applyFill="1" applyBorder="1" applyAlignment="1">
      <alignment horizontal="centerContinuous"/>
    </xf>
    <xf numFmtId="0" fontId="4" fillId="2" borderId="11" xfId="4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top" wrapText="1"/>
    </xf>
    <xf numFmtId="0" fontId="7" fillId="2" borderId="9" xfId="4" applyFont="1" applyFill="1" applyBorder="1" applyAlignment="1">
      <alignment horizontal="centerContinuous"/>
    </xf>
    <xf numFmtId="0" fontId="7" fillId="2" borderId="10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 indent="1"/>
    </xf>
    <xf numFmtId="0" fontId="6" fillId="2" borderId="4" xfId="4" applyFont="1" applyFill="1" applyBorder="1"/>
    <xf numFmtId="0" fontId="6" fillId="2" borderId="5" xfId="4" applyFont="1" applyFill="1" applyBorder="1"/>
    <xf numFmtId="0" fontId="6" fillId="2" borderId="12" xfId="4" applyFont="1" applyFill="1" applyBorder="1"/>
    <xf numFmtId="0" fontId="6" fillId="2" borderId="13" xfId="4" applyFont="1" applyFill="1" applyBorder="1" applyAlignment="1">
      <alignment horizontal="center"/>
    </xf>
    <xf numFmtId="0" fontId="6" fillId="2" borderId="14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left"/>
    </xf>
    <xf numFmtId="0" fontId="6" fillId="2" borderId="6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/>
    </xf>
    <xf numFmtId="0" fontId="6" fillId="2" borderId="15" xfId="4" applyFont="1" applyFill="1" applyBorder="1" applyAlignment="1">
      <alignment wrapText="1"/>
    </xf>
    <xf numFmtId="164" fontId="3" fillId="2" borderId="13" xfId="4" applyNumberFormat="1" applyFont="1" applyFill="1" applyBorder="1" applyAlignment="1">
      <alignment horizontal="center"/>
    </xf>
    <xf numFmtId="164" fontId="3" fillId="2" borderId="16" xfId="4" applyNumberFormat="1" applyFont="1" applyFill="1" applyBorder="1" applyAlignment="1">
      <alignment horizontal="center"/>
    </xf>
    <xf numFmtId="164" fontId="3" fillId="2" borderId="17" xfId="2" applyNumberFormat="1" applyFont="1" applyFill="1" applyBorder="1" applyAlignment="1" applyProtection="1">
      <alignment horizontal="right"/>
      <protection locked="0"/>
    </xf>
    <xf numFmtId="164" fontId="3" fillId="2" borderId="17" xfId="2" applyNumberFormat="1" applyFont="1" applyFill="1" applyBorder="1" applyAlignment="1" applyProtection="1">
      <alignment horizontal="right"/>
    </xf>
    <xf numFmtId="164" fontId="3" fillId="2" borderId="18" xfId="2" applyNumberFormat="1" applyFont="1" applyFill="1" applyBorder="1" applyAlignment="1" applyProtection="1">
      <alignment horizontal="right"/>
    </xf>
    <xf numFmtId="164" fontId="3" fillId="2" borderId="19" xfId="2" applyNumberFormat="1" applyFont="1" applyFill="1" applyBorder="1" applyAlignment="1">
      <alignment horizontal="center"/>
    </xf>
    <xf numFmtId="164" fontId="3" fillId="2" borderId="20" xfId="2" applyNumberFormat="1" applyFont="1" applyFill="1" applyBorder="1" applyAlignment="1">
      <alignment horizontal="center"/>
    </xf>
    <xf numFmtId="164" fontId="4" fillId="2" borderId="2" xfId="4" applyNumberFormat="1" applyFont="1" applyFill="1" applyBorder="1" applyAlignment="1" applyProtection="1">
      <alignment horizontal="right"/>
    </xf>
    <xf numFmtId="164" fontId="4" fillId="2" borderId="9" xfId="4" applyNumberFormat="1" applyFont="1" applyFill="1" applyBorder="1" applyAlignment="1" applyProtection="1">
      <alignment horizontal="right"/>
    </xf>
    <xf numFmtId="164" fontId="16" fillId="0" borderId="0" xfId="0" applyNumberFormat="1" applyFont="1"/>
    <xf numFmtId="164" fontId="7" fillId="2" borderId="17" xfId="4" applyNumberFormat="1" applyFont="1" applyFill="1" applyBorder="1" applyAlignment="1">
      <alignment horizontal="right"/>
    </xf>
    <xf numFmtId="164" fontId="7" fillId="2" borderId="21" xfId="4" applyNumberFormat="1" applyFont="1" applyFill="1" applyBorder="1" applyAlignment="1">
      <alignment horizontal="right"/>
    </xf>
    <xf numFmtId="164" fontId="14" fillId="2" borderId="17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7" xfId="0" applyNumberFormat="1" applyFont="1" applyFill="1" applyBorder="1" applyAlignment="1">
      <alignment horizontal="right" vertical="center" wrapText="1"/>
    </xf>
    <xf numFmtId="164" fontId="14" fillId="2" borderId="21" xfId="0" applyNumberFormat="1" applyFont="1" applyFill="1" applyBorder="1" applyAlignment="1">
      <alignment horizontal="right" vertical="center" wrapText="1"/>
    </xf>
    <xf numFmtId="164" fontId="17" fillId="2" borderId="17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164" fontId="7" fillId="2" borderId="17" xfId="2" applyNumberFormat="1" applyFont="1" applyFill="1" applyBorder="1" applyAlignment="1">
      <alignment horizontal="right"/>
    </xf>
    <xf numFmtId="164" fontId="7" fillId="2" borderId="21" xfId="2" applyNumberFormat="1" applyFont="1" applyFill="1" applyBorder="1" applyAlignment="1">
      <alignment horizontal="right"/>
    </xf>
    <xf numFmtId="164" fontId="6" fillId="2" borderId="19" xfId="2" applyNumberFormat="1" applyFont="1" applyFill="1" applyBorder="1" applyAlignment="1">
      <alignment horizontal="right"/>
    </xf>
    <xf numFmtId="164" fontId="6" fillId="2" borderId="22" xfId="2" applyNumberFormat="1" applyFont="1" applyFill="1" applyBorder="1" applyAlignment="1">
      <alignment horizontal="right"/>
    </xf>
    <xf numFmtId="164" fontId="7" fillId="2" borderId="2" xfId="4" applyNumberFormat="1" applyFont="1" applyFill="1" applyBorder="1" applyAlignment="1">
      <alignment horizontal="right"/>
    </xf>
    <xf numFmtId="164" fontId="7" fillId="2" borderId="9" xfId="4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vertical="top" wrapText="1"/>
    </xf>
    <xf numFmtId="37" fontId="12" fillId="0" borderId="2" xfId="1" applyNumberFormat="1" applyFont="1" applyFill="1" applyBorder="1" applyAlignment="1" applyProtection="1">
      <alignment horizontal="center" wrapText="1"/>
    </xf>
    <xf numFmtId="37" fontId="15" fillId="0" borderId="0" xfId="1" applyNumberFormat="1" applyFont="1" applyFill="1" applyBorder="1" applyAlignment="1" applyProtection="1">
      <alignment horizontal="center"/>
    </xf>
    <xf numFmtId="0" fontId="18" fillId="2" borderId="0" xfId="0" applyFont="1" applyFill="1" applyBorder="1" applyAlignment="1">
      <alignment horizontal="left" vertical="center" wrapText="1"/>
    </xf>
    <xf numFmtId="4" fontId="11" fillId="0" borderId="0" xfId="0" applyNumberFormat="1" applyFont="1"/>
    <xf numFmtId="0" fontId="19" fillId="0" borderId="0" xfId="0" applyFont="1"/>
    <xf numFmtId="0" fontId="16" fillId="0" borderId="0" xfId="0" applyFont="1" applyFill="1" applyBorder="1"/>
    <xf numFmtId="4" fontId="16" fillId="0" borderId="0" xfId="1" applyNumberFormat="1" applyFont="1" applyFill="1" applyBorder="1"/>
    <xf numFmtId="0" fontId="16" fillId="0" borderId="0" xfId="0" applyFont="1" applyFill="1"/>
    <xf numFmtId="0" fontId="21" fillId="0" borderId="0" xfId="0" applyFont="1"/>
    <xf numFmtId="0" fontId="22" fillId="0" borderId="0" xfId="0" applyFont="1" applyFill="1" applyAlignment="1"/>
    <xf numFmtId="0" fontId="20" fillId="0" borderId="0" xfId="0" applyFont="1"/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7" fillId="2" borderId="3" xfId="4" applyNumberFormat="1" applyFont="1" applyFill="1" applyBorder="1" applyAlignment="1"/>
    <xf numFmtId="164" fontId="7" fillId="2" borderId="23" xfId="4" applyNumberFormat="1" applyFont="1" applyFill="1" applyBorder="1" applyAlignment="1"/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164" fontId="4" fillId="2" borderId="3" xfId="4" applyNumberFormat="1" applyFont="1" applyFill="1" applyBorder="1" applyAlignment="1">
      <alignment horizontal="right"/>
    </xf>
    <xf numFmtId="164" fontId="4" fillId="2" borderId="23" xfId="4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37" fontId="15" fillId="0" borderId="4" xfId="1" applyNumberFormat="1" applyFont="1" applyFill="1" applyBorder="1" applyAlignment="1" applyProtection="1">
      <alignment horizontal="center" vertical="center" wrapText="1"/>
    </xf>
    <xf numFmtId="37" fontId="15" fillId="0" borderId="5" xfId="1" applyNumberFormat="1" applyFont="1" applyFill="1" applyBorder="1" applyAlignment="1" applyProtection="1">
      <alignment horizontal="center" vertical="center"/>
    </xf>
    <xf numFmtId="37" fontId="15" fillId="0" borderId="16" xfId="1" applyNumberFormat="1" applyFont="1" applyFill="1" applyBorder="1" applyAlignment="1" applyProtection="1">
      <alignment horizontal="center" vertical="center"/>
    </xf>
    <xf numFmtId="37" fontId="15" fillId="0" borderId="6" xfId="1" applyNumberFormat="1" applyFont="1" applyFill="1" applyBorder="1" applyAlignment="1" applyProtection="1">
      <alignment horizontal="center" vertical="center"/>
    </xf>
    <xf numFmtId="37" fontId="15" fillId="0" borderId="0" xfId="1" applyNumberFormat="1" applyFont="1" applyFill="1" applyBorder="1" applyAlignment="1" applyProtection="1">
      <alignment horizontal="center" vertical="center"/>
    </xf>
    <xf numFmtId="37" fontId="15" fillId="0" borderId="18" xfId="1" applyNumberFormat="1" applyFont="1" applyFill="1" applyBorder="1" applyAlignment="1" applyProtection="1">
      <alignment horizontal="center" vertical="center"/>
    </xf>
    <xf numFmtId="37" fontId="15" fillId="0" borderId="7" xfId="1" applyNumberFormat="1" applyFont="1" applyFill="1" applyBorder="1" applyAlignment="1" applyProtection="1">
      <alignment horizontal="center" vertical="center"/>
    </xf>
    <xf numFmtId="37" fontId="15" fillId="0" borderId="8" xfId="1" applyNumberFormat="1" applyFont="1" applyFill="1" applyBorder="1" applyAlignment="1" applyProtection="1">
      <alignment horizontal="center" vertical="center"/>
    </xf>
    <xf numFmtId="37" fontId="15" fillId="0" borderId="20" xfId="1" applyNumberFormat="1" applyFont="1" applyFill="1" applyBorder="1" applyAlignment="1" applyProtection="1">
      <alignment horizontal="center" vertical="center"/>
    </xf>
    <xf numFmtId="37" fontId="15" fillId="0" borderId="9" xfId="1" applyNumberFormat="1" applyFont="1" applyFill="1" applyBorder="1" applyAlignment="1" applyProtection="1">
      <alignment horizontal="center"/>
    </xf>
    <xf numFmtId="37" fontId="15" fillId="0" borderId="10" xfId="1" applyNumberFormat="1" applyFont="1" applyFill="1" applyBorder="1" applyAlignment="1" applyProtection="1">
      <alignment horizontal="center"/>
    </xf>
    <xf numFmtId="37" fontId="15" fillId="0" borderId="11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 vertical="center" wrapText="1"/>
    </xf>
    <xf numFmtId="37" fontId="15" fillId="0" borderId="23" xfId="1" applyNumberFormat="1" applyFont="1" applyFill="1" applyBorder="1" applyAlignment="1" applyProtection="1">
      <alignment horizontal="center" vertical="center" wrapText="1"/>
    </xf>
    <xf numFmtId="37" fontId="15" fillId="0" borderId="4" xfId="1" applyNumberFormat="1" applyFont="1" applyFill="1" applyBorder="1" applyAlignment="1" applyProtection="1">
      <alignment horizontal="center"/>
    </xf>
    <xf numFmtId="37" fontId="15" fillId="0" borderId="5" xfId="1" applyNumberFormat="1" applyFont="1" applyFill="1" applyBorder="1" applyAlignment="1" applyProtection="1">
      <alignment horizontal="center"/>
    </xf>
    <xf numFmtId="37" fontId="15" fillId="0" borderId="16" xfId="1" applyNumberFormat="1" applyFont="1" applyFill="1" applyBorder="1" applyAlignment="1" applyProtection="1">
      <alignment horizontal="center"/>
    </xf>
    <xf numFmtId="37" fontId="15" fillId="0" borderId="6" xfId="1" applyNumberFormat="1" applyFont="1" applyFill="1" applyBorder="1" applyAlignment="1" applyProtection="1">
      <alignment horizontal="center"/>
      <protection locked="0"/>
    </xf>
    <xf numFmtId="37" fontId="15" fillId="0" borderId="0" xfId="1" applyNumberFormat="1" applyFont="1" applyFill="1" applyBorder="1" applyAlignment="1" applyProtection="1">
      <alignment horizontal="center"/>
      <protection locked="0"/>
    </xf>
    <xf numFmtId="37" fontId="15" fillId="0" borderId="18" xfId="1" applyNumberFormat="1" applyFont="1" applyFill="1" applyBorder="1" applyAlignment="1" applyProtection="1">
      <alignment horizontal="center"/>
      <protection locked="0"/>
    </xf>
    <xf numFmtId="37" fontId="15" fillId="0" borderId="6" xfId="1" applyNumberFormat="1" applyFont="1" applyFill="1" applyBorder="1" applyAlignment="1" applyProtection="1">
      <alignment horizontal="center"/>
    </xf>
    <xf numFmtId="37" fontId="15" fillId="0" borderId="0" xfId="1" applyNumberFormat="1" applyFont="1" applyFill="1" applyBorder="1" applyAlignment="1" applyProtection="1">
      <alignment horizontal="center"/>
    </xf>
    <xf numFmtId="37" fontId="15" fillId="0" borderId="18" xfId="1" applyNumberFormat="1" applyFont="1" applyFill="1" applyBorder="1" applyAlignment="1" applyProtection="1">
      <alignment horizontal="center"/>
    </xf>
    <xf numFmtId="37" fontId="15" fillId="0" borderId="7" xfId="1" applyNumberFormat="1" applyFont="1" applyFill="1" applyBorder="1" applyAlignment="1" applyProtection="1">
      <alignment horizontal="center"/>
    </xf>
    <xf numFmtId="37" fontId="15" fillId="0" borderId="8" xfId="1" applyNumberFormat="1" applyFont="1" applyFill="1" applyBorder="1" applyAlignment="1" applyProtection="1">
      <alignment horizontal="center"/>
    </xf>
    <xf numFmtId="37" fontId="15" fillId="0" borderId="20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view="pageBreakPreview" zoomScale="90" zoomScaleNormal="100" zoomScaleSheetLayoutView="90" workbookViewId="0">
      <selection activeCell="M59" sqref="M59"/>
    </sheetView>
  </sheetViews>
  <sheetFormatPr baseColWidth="10" defaultColWidth="11.44140625" defaultRowHeight="13.8"/>
  <cols>
    <col min="1" max="1" width="11.44140625" style="1"/>
    <col min="2" max="2" width="16.88671875" style="1" customWidth="1"/>
    <col min="3" max="3" width="11.44140625" style="1"/>
    <col min="4" max="4" width="17.109375" style="1" customWidth="1"/>
    <col min="5" max="5" width="17.33203125" style="1" customWidth="1"/>
    <col min="6" max="6" width="13.5546875" style="1" customWidth="1"/>
    <col min="7" max="7" width="16.33203125" style="1" customWidth="1"/>
    <col min="8" max="8" width="10.33203125" style="1" customWidth="1"/>
    <col min="9" max="9" width="17" style="1" customWidth="1"/>
    <col min="10" max="10" width="16.88671875" style="1" customWidth="1"/>
    <col min="11" max="12" width="11.44140625" style="1"/>
    <col min="13" max="13" width="28" style="67" customWidth="1"/>
    <col min="14" max="16384" width="11.44140625" style="1"/>
  </cols>
  <sheetData>
    <row r="1" spans="2:10" ht="14.4" thickBot="1"/>
    <row r="2" spans="2:10">
      <c r="B2" s="111" t="s">
        <v>41</v>
      </c>
      <c r="C2" s="112"/>
      <c r="D2" s="112"/>
      <c r="E2" s="112"/>
      <c r="F2" s="112"/>
      <c r="G2" s="112"/>
      <c r="H2" s="112"/>
      <c r="I2" s="112"/>
      <c r="J2" s="113"/>
    </row>
    <row r="3" spans="2:10">
      <c r="B3" s="114" t="s">
        <v>0</v>
      </c>
      <c r="C3" s="115"/>
      <c r="D3" s="115"/>
      <c r="E3" s="115"/>
      <c r="F3" s="115"/>
      <c r="G3" s="115"/>
      <c r="H3" s="115"/>
      <c r="I3" s="115"/>
      <c r="J3" s="116"/>
    </row>
    <row r="4" spans="2:10">
      <c r="B4" s="117" t="s">
        <v>42</v>
      </c>
      <c r="C4" s="118"/>
      <c r="D4" s="118"/>
      <c r="E4" s="118"/>
      <c r="F4" s="118"/>
      <c r="G4" s="118"/>
      <c r="H4" s="118"/>
      <c r="I4" s="118"/>
      <c r="J4" s="119"/>
    </row>
    <row r="5" spans="2:10" ht="14.4" thickBot="1">
      <c r="B5" s="120" t="s">
        <v>33</v>
      </c>
      <c r="C5" s="121"/>
      <c r="D5" s="121"/>
      <c r="E5" s="121"/>
      <c r="F5" s="121"/>
      <c r="G5" s="121"/>
      <c r="H5" s="121"/>
      <c r="I5" s="121"/>
      <c r="J5" s="122"/>
    </row>
    <row r="6" spans="2:10" ht="14.4" thickBot="1">
      <c r="B6" s="2"/>
      <c r="C6" s="2"/>
      <c r="D6" s="2"/>
      <c r="E6" s="3"/>
      <c r="F6" s="4"/>
      <c r="G6" s="4"/>
      <c r="H6" s="4"/>
      <c r="I6" s="4"/>
      <c r="J6" s="4"/>
    </row>
    <row r="7" spans="2:10" ht="14.4" thickBot="1">
      <c r="B7" s="97" t="s">
        <v>1</v>
      </c>
      <c r="C7" s="98"/>
      <c r="D7" s="99"/>
      <c r="E7" s="106" t="s">
        <v>2</v>
      </c>
      <c r="F7" s="107"/>
      <c r="G7" s="107"/>
      <c r="H7" s="107"/>
      <c r="I7" s="108"/>
      <c r="J7" s="109" t="s">
        <v>3</v>
      </c>
    </row>
    <row r="8" spans="2:10" ht="21.6" thickBot="1">
      <c r="B8" s="100"/>
      <c r="C8" s="101"/>
      <c r="D8" s="102"/>
      <c r="E8" s="12" t="s">
        <v>4</v>
      </c>
      <c r="F8" s="64" t="s">
        <v>5</v>
      </c>
      <c r="G8" s="12" t="s">
        <v>6</v>
      </c>
      <c r="H8" s="12" t="s">
        <v>7</v>
      </c>
      <c r="I8" s="12" t="s">
        <v>8</v>
      </c>
      <c r="J8" s="110"/>
    </row>
    <row r="9" spans="2:10" ht="14.4" thickBot="1">
      <c r="B9" s="100"/>
      <c r="C9" s="101"/>
      <c r="D9" s="102"/>
      <c r="E9" s="15" t="s">
        <v>9</v>
      </c>
      <c r="F9" s="15" t="s">
        <v>10</v>
      </c>
      <c r="G9" s="15" t="s">
        <v>11</v>
      </c>
      <c r="H9" s="65" t="s">
        <v>12</v>
      </c>
      <c r="I9" s="15" t="s">
        <v>13</v>
      </c>
      <c r="J9" s="15" t="s">
        <v>30</v>
      </c>
    </row>
    <row r="10" spans="2:10">
      <c r="B10" s="16"/>
      <c r="C10" s="17"/>
      <c r="D10" s="17"/>
      <c r="E10" s="40"/>
      <c r="F10" s="40"/>
      <c r="G10" s="40"/>
      <c r="H10" s="40"/>
      <c r="I10" s="40"/>
      <c r="J10" s="41"/>
    </row>
    <row r="11" spans="2:10">
      <c r="B11" s="88" t="s">
        <v>14</v>
      </c>
      <c r="C11" s="89"/>
      <c r="D11" s="89"/>
      <c r="E11" s="42">
        <v>19920975</v>
      </c>
      <c r="F11" s="42"/>
      <c r="G11" s="43">
        <f t="shared" ref="G11:G18" si="0">E11+F11</f>
        <v>19920975</v>
      </c>
      <c r="H11" s="42"/>
      <c r="I11" s="42">
        <v>16634080.800000001</v>
      </c>
      <c r="J11" s="44">
        <f>I11-E11</f>
        <v>-3286894.1999999993</v>
      </c>
    </row>
    <row r="12" spans="2:10" ht="26.25" customHeight="1">
      <c r="B12" s="88" t="s">
        <v>15</v>
      </c>
      <c r="C12" s="89"/>
      <c r="D12" s="89"/>
      <c r="E12" s="42"/>
      <c r="F12" s="42"/>
      <c r="G12" s="43"/>
      <c r="H12" s="42"/>
      <c r="I12" s="42"/>
      <c r="J12" s="44">
        <f t="shared" ref="J12:J27" si="1">I12-E12</f>
        <v>0</v>
      </c>
    </row>
    <row r="13" spans="2:10">
      <c r="B13" s="88" t="s">
        <v>16</v>
      </c>
      <c r="C13" s="89"/>
      <c r="D13" s="89"/>
      <c r="E13" s="42">
        <v>597998</v>
      </c>
      <c r="F13" s="42"/>
      <c r="G13" s="43">
        <f t="shared" si="0"/>
        <v>597998</v>
      </c>
      <c r="H13" s="42"/>
      <c r="I13" s="42">
        <v>296796.79999999999</v>
      </c>
      <c r="J13" s="44">
        <f t="shared" si="1"/>
        <v>-301201.2</v>
      </c>
    </row>
    <row r="14" spans="2:10">
      <c r="B14" s="88" t="s">
        <v>17</v>
      </c>
      <c r="C14" s="89"/>
      <c r="D14" s="89"/>
      <c r="E14" s="42">
        <v>5418673</v>
      </c>
      <c r="F14" s="42"/>
      <c r="G14" s="43">
        <f t="shared" si="0"/>
        <v>5418673</v>
      </c>
      <c r="H14" s="42"/>
      <c r="I14" s="42">
        <v>4650451.5</v>
      </c>
      <c r="J14" s="44">
        <f t="shared" si="1"/>
        <v>-768221.5</v>
      </c>
    </row>
    <row r="15" spans="2:10">
      <c r="B15" s="88" t="s">
        <v>18</v>
      </c>
      <c r="C15" s="89"/>
      <c r="D15" s="89"/>
      <c r="E15" s="43">
        <v>15086</v>
      </c>
      <c r="F15" s="43">
        <f>F16+F17</f>
        <v>0</v>
      </c>
      <c r="G15" s="43">
        <f t="shared" si="0"/>
        <v>15086</v>
      </c>
      <c r="H15" s="43">
        <f>H16+H17</f>
        <v>0</v>
      </c>
      <c r="I15" s="43">
        <v>9555</v>
      </c>
      <c r="J15" s="44">
        <f t="shared" si="1"/>
        <v>-5531</v>
      </c>
    </row>
    <row r="16" spans="2:10">
      <c r="B16" s="18" t="s">
        <v>31</v>
      </c>
      <c r="C16" s="89"/>
      <c r="D16" s="89"/>
      <c r="E16" s="42"/>
      <c r="F16" s="42"/>
      <c r="G16" s="43">
        <f t="shared" si="0"/>
        <v>0</v>
      </c>
      <c r="H16" s="42"/>
      <c r="I16" s="42"/>
      <c r="J16" s="44">
        <f t="shared" si="1"/>
        <v>0</v>
      </c>
    </row>
    <row r="17" spans="2:10">
      <c r="B17" s="18" t="s">
        <v>32</v>
      </c>
      <c r="C17" s="89"/>
      <c r="D17" s="89"/>
      <c r="E17" s="42"/>
      <c r="F17" s="42"/>
      <c r="G17" s="43">
        <f t="shared" si="0"/>
        <v>0</v>
      </c>
      <c r="H17" s="42"/>
      <c r="I17" s="42"/>
      <c r="J17" s="44">
        <f t="shared" si="1"/>
        <v>0</v>
      </c>
    </row>
    <row r="18" spans="2:10">
      <c r="B18" s="88" t="s">
        <v>19</v>
      </c>
      <c r="C18" s="89"/>
      <c r="D18" s="89"/>
      <c r="E18" s="43">
        <v>11889239</v>
      </c>
      <c r="F18" s="43">
        <f>F19+F20</f>
        <v>0</v>
      </c>
      <c r="G18" s="43">
        <f t="shared" si="0"/>
        <v>11889239</v>
      </c>
      <c r="H18" s="43">
        <f>H19+H20</f>
        <v>0</v>
      </c>
      <c r="I18" s="43">
        <v>1943525</v>
      </c>
      <c r="J18" s="44">
        <f t="shared" si="1"/>
        <v>-9945714</v>
      </c>
    </row>
    <row r="19" spans="2:10">
      <c r="B19" s="18" t="s">
        <v>31</v>
      </c>
      <c r="C19" s="89"/>
      <c r="D19" s="89"/>
      <c r="E19" s="42"/>
      <c r="F19" s="42"/>
      <c r="G19" s="43">
        <f t="shared" ref="G19:G27" si="2">E19+F19</f>
        <v>0</v>
      </c>
      <c r="H19" s="42"/>
      <c r="I19" s="42"/>
      <c r="J19" s="44">
        <f t="shared" si="1"/>
        <v>0</v>
      </c>
    </row>
    <row r="20" spans="2:10">
      <c r="B20" s="18" t="s">
        <v>32</v>
      </c>
      <c r="C20" s="89"/>
      <c r="D20" s="89"/>
      <c r="E20" s="42"/>
      <c r="F20" s="42"/>
      <c r="G20" s="43">
        <f t="shared" si="2"/>
        <v>0</v>
      </c>
      <c r="H20" s="42"/>
      <c r="I20" s="42"/>
      <c r="J20" s="44">
        <f t="shared" si="1"/>
        <v>0</v>
      </c>
    </row>
    <row r="21" spans="2:10">
      <c r="B21" s="18" t="s">
        <v>35</v>
      </c>
      <c r="C21" s="66"/>
      <c r="D21" s="66"/>
      <c r="E21" s="42">
        <v>546000</v>
      </c>
      <c r="F21" s="42"/>
      <c r="G21" s="43">
        <f>E21+F21</f>
        <v>546000</v>
      </c>
      <c r="H21" s="42"/>
      <c r="I21" s="42">
        <v>732816.8</v>
      </c>
      <c r="J21" s="44">
        <f>I21-E21</f>
        <v>186816.80000000005</v>
      </c>
    </row>
    <row r="22" spans="2:10">
      <c r="B22" s="88" t="s">
        <v>20</v>
      </c>
      <c r="C22" s="89"/>
      <c r="D22" s="89"/>
      <c r="E22" s="42"/>
      <c r="F22" s="42"/>
      <c r="G22" s="43">
        <f t="shared" si="2"/>
        <v>0</v>
      </c>
      <c r="H22" s="42"/>
      <c r="I22" s="42"/>
      <c r="J22" s="44">
        <f t="shared" si="1"/>
        <v>0</v>
      </c>
    </row>
    <row r="23" spans="2:10">
      <c r="B23" s="88" t="s">
        <v>21</v>
      </c>
      <c r="C23" s="89"/>
      <c r="D23" s="89"/>
      <c r="E23" s="42">
        <v>171643406</v>
      </c>
      <c r="F23" s="42"/>
      <c r="G23" s="43">
        <f t="shared" si="2"/>
        <v>171643406</v>
      </c>
      <c r="H23" s="42"/>
      <c r="I23" s="42">
        <v>140197658.90000001</v>
      </c>
      <c r="J23" s="44">
        <f t="shared" si="1"/>
        <v>-31445747.099999994</v>
      </c>
    </row>
    <row r="24" spans="2:10" ht="14.25" customHeight="1">
      <c r="B24" s="88" t="s">
        <v>40</v>
      </c>
      <c r="C24" s="89"/>
      <c r="D24" s="89"/>
      <c r="E24" s="42">
        <v>26711220</v>
      </c>
      <c r="F24" s="42"/>
      <c r="G24" s="43">
        <f t="shared" si="2"/>
        <v>26711220</v>
      </c>
      <c r="H24" s="42"/>
      <c r="I24" s="42">
        <v>22284578.899999999</v>
      </c>
      <c r="J24" s="44">
        <f t="shared" si="1"/>
        <v>-4426641.1000000015</v>
      </c>
    </row>
    <row r="25" spans="2:10" ht="30.75" customHeight="1">
      <c r="B25" s="88" t="s">
        <v>22</v>
      </c>
      <c r="C25" s="89"/>
      <c r="D25" s="89"/>
      <c r="E25" s="42"/>
      <c r="F25" s="42"/>
      <c r="G25" s="43">
        <f t="shared" si="2"/>
        <v>0</v>
      </c>
      <c r="H25" s="42"/>
      <c r="I25" s="42"/>
      <c r="J25" s="44">
        <f>I25-E25</f>
        <v>0</v>
      </c>
    </row>
    <row r="26" spans="2:10" ht="13.5" customHeight="1">
      <c r="B26" s="90" t="s">
        <v>36</v>
      </c>
      <c r="C26" s="91"/>
      <c r="D26" s="92"/>
      <c r="E26" s="42">
        <v>2460661</v>
      </c>
      <c r="F26" s="42"/>
      <c r="G26" s="43">
        <f t="shared" si="2"/>
        <v>2460661</v>
      </c>
      <c r="H26" s="42"/>
      <c r="I26" s="42">
        <v>0</v>
      </c>
      <c r="J26" s="44">
        <f t="shared" si="1"/>
        <v>-2460661</v>
      </c>
    </row>
    <row r="27" spans="2:10">
      <c r="B27" s="88" t="s">
        <v>23</v>
      </c>
      <c r="C27" s="89"/>
      <c r="D27" s="89"/>
      <c r="E27" s="42">
        <v>7446707</v>
      </c>
      <c r="F27" s="42"/>
      <c r="G27" s="43">
        <f t="shared" si="2"/>
        <v>7446707</v>
      </c>
      <c r="H27" s="42"/>
      <c r="I27" s="42">
        <v>903330.5</v>
      </c>
      <c r="J27" s="44">
        <f t="shared" si="1"/>
        <v>-6543376.5</v>
      </c>
    </row>
    <row r="28" spans="2:10">
      <c r="B28" s="90" t="s">
        <v>37</v>
      </c>
      <c r="C28" s="91"/>
      <c r="D28" s="92"/>
      <c r="E28" s="42"/>
      <c r="F28" s="42"/>
      <c r="G28" s="43"/>
      <c r="H28" s="42"/>
      <c r="I28" s="42"/>
      <c r="J28" s="44"/>
    </row>
    <row r="29" spans="2:10" ht="14.4" thickBot="1">
      <c r="B29" s="19"/>
      <c r="C29" s="20"/>
      <c r="D29" s="21"/>
      <c r="E29" s="45"/>
      <c r="F29" s="45"/>
      <c r="G29" s="45"/>
      <c r="H29" s="45"/>
      <c r="I29" s="45"/>
      <c r="J29" s="46"/>
    </row>
    <row r="30" spans="2:10" ht="14.4" thickBot="1">
      <c r="B30" s="22"/>
      <c r="C30" s="23"/>
      <c r="D30" s="24" t="s">
        <v>24</v>
      </c>
      <c r="E30" s="47">
        <f>SUM(E11:E29)</f>
        <v>246649965</v>
      </c>
      <c r="F30" s="47">
        <f>F11+F12+F13+F14+F15+F18+F22+F23+F25+F27</f>
        <v>0</v>
      </c>
      <c r="G30" s="47">
        <f>SUM(G11:G29)</f>
        <v>246649965</v>
      </c>
      <c r="H30" s="47">
        <f>H11+H12+H13+H14+H15+H18+H22+H23+H25+H27</f>
        <v>0</v>
      </c>
      <c r="I30" s="48">
        <f>SUM(I11:I29)</f>
        <v>187652794.20000002</v>
      </c>
      <c r="J30" s="93">
        <f>SUM(J11:J28)</f>
        <v>-58997170.79999999</v>
      </c>
    </row>
    <row r="31" spans="2:10" ht="14.4" thickBot="1">
      <c r="E31" s="49"/>
      <c r="F31" s="49"/>
      <c r="G31" s="49"/>
      <c r="H31" s="95" t="s">
        <v>34</v>
      </c>
      <c r="I31" s="96"/>
      <c r="J31" s="94"/>
    </row>
    <row r="33" spans="2:10" ht="14.4" thickBot="1"/>
    <row r="34" spans="2:10" ht="14.4" thickBot="1">
      <c r="B34" s="97" t="s">
        <v>25</v>
      </c>
      <c r="C34" s="98"/>
      <c r="D34" s="99"/>
      <c r="E34" s="106" t="s">
        <v>2</v>
      </c>
      <c r="F34" s="107"/>
      <c r="G34" s="107"/>
      <c r="H34" s="107"/>
      <c r="I34" s="108"/>
      <c r="J34" s="109" t="s">
        <v>3</v>
      </c>
    </row>
    <row r="35" spans="2:10" ht="24.6" thickBot="1">
      <c r="B35" s="100"/>
      <c r="C35" s="101"/>
      <c r="D35" s="102"/>
      <c r="E35" s="12" t="s">
        <v>4</v>
      </c>
      <c r="F35" s="13" t="s">
        <v>29</v>
      </c>
      <c r="G35" s="12" t="s">
        <v>6</v>
      </c>
      <c r="H35" s="12" t="s">
        <v>7</v>
      </c>
      <c r="I35" s="12" t="s">
        <v>8</v>
      </c>
      <c r="J35" s="110"/>
    </row>
    <row r="36" spans="2:10" ht="14.4" thickBot="1">
      <c r="B36" s="103"/>
      <c r="C36" s="104"/>
      <c r="D36" s="105"/>
      <c r="E36" s="14" t="s">
        <v>9</v>
      </c>
      <c r="F36" s="14" t="s">
        <v>10</v>
      </c>
      <c r="G36" s="14" t="s">
        <v>11</v>
      </c>
      <c r="H36" s="14" t="s">
        <v>12</v>
      </c>
      <c r="I36" s="14" t="s">
        <v>13</v>
      </c>
      <c r="J36" s="14" t="s">
        <v>30</v>
      </c>
    </row>
    <row r="37" spans="2:10">
      <c r="B37" s="29"/>
      <c r="C37" s="30"/>
      <c r="D37" s="31"/>
      <c r="E37" s="32"/>
      <c r="F37" s="32"/>
      <c r="G37" s="32"/>
      <c r="H37" s="32"/>
      <c r="I37" s="32"/>
      <c r="J37" s="33"/>
    </row>
    <row r="38" spans="2:10">
      <c r="B38" s="34" t="s">
        <v>26</v>
      </c>
      <c r="C38" s="5"/>
      <c r="D38" s="6"/>
      <c r="E38" s="50">
        <f>E39+E40+E41+E42+E45+ E46+E49</f>
        <v>210031377</v>
      </c>
      <c r="F38" s="50">
        <f>F39+F40+F41+F42+F45+F49+F50</f>
        <v>0</v>
      </c>
      <c r="G38" s="50">
        <f>G39+G40+G41+G42+G45+ G46+G49</f>
        <v>210031377</v>
      </c>
      <c r="H38" s="50">
        <f>H39+H40+H41+H42+H45+H49+H50</f>
        <v>0</v>
      </c>
      <c r="I38" s="50">
        <f>I39+I40+I41+I42+I45+ I46+I49+I51+I57</f>
        <v>187652794.20000002</v>
      </c>
      <c r="J38" s="51">
        <f>J39+J40+J41+J42+J45+J46+J49</f>
        <v>-45566492.199999988</v>
      </c>
    </row>
    <row r="39" spans="2:10">
      <c r="B39" s="35"/>
      <c r="C39" s="77" t="s">
        <v>14</v>
      </c>
      <c r="D39" s="78"/>
      <c r="E39" s="42">
        <v>19920975</v>
      </c>
      <c r="F39" s="52"/>
      <c r="G39" s="53">
        <f t="shared" ref="G39:G49" si="3">E39+F39</f>
        <v>19920975</v>
      </c>
      <c r="H39" s="52"/>
      <c r="I39" s="42">
        <v>16634080.800000001</v>
      </c>
      <c r="J39" s="54">
        <f t="shared" ref="J39:J51" si="4">I39-E39</f>
        <v>-3286894.1999999993</v>
      </c>
    </row>
    <row r="40" spans="2:10">
      <c r="B40" s="35"/>
      <c r="C40" s="77" t="s">
        <v>16</v>
      </c>
      <c r="D40" s="78"/>
      <c r="E40" s="42">
        <v>597998</v>
      </c>
      <c r="F40" s="52"/>
      <c r="G40" s="53">
        <f t="shared" si="3"/>
        <v>597998</v>
      </c>
      <c r="H40" s="52"/>
      <c r="I40" s="42">
        <v>296796.79999999999</v>
      </c>
      <c r="J40" s="54">
        <f t="shared" si="4"/>
        <v>-301201.2</v>
      </c>
    </row>
    <row r="41" spans="2:10">
      <c r="B41" s="35"/>
      <c r="C41" s="77" t="s">
        <v>17</v>
      </c>
      <c r="D41" s="78"/>
      <c r="E41" s="42">
        <v>5418673</v>
      </c>
      <c r="F41" s="52"/>
      <c r="G41" s="53">
        <f t="shared" si="3"/>
        <v>5418673</v>
      </c>
      <c r="H41" s="52"/>
      <c r="I41" s="42">
        <v>4650451.5</v>
      </c>
      <c r="J41" s="54">
        <f t="shared" si="4"/>
        <v>-768221.5</v>
      </c>
    </row>
    <row r="42" spans="2:10">
      <c r="B42" s="35"/>
      <c r="C42" s="77" t="s">
        <v>18</v>
      </c>
      <c r="D42" s="78"/>
      <c r="E42" s="43">
        <v>15086</v>
      </c>
      <c r="F42" s="53">
        <f>F43+F44</f>
        <v>0</v>
      </c>
      <c r="G42" s="53">
        <f t="shared" si="3"/>
        <v>15086</v>
      </c>
      <c r="H42" s="53">
        <f>H43+H44</f>
        <v>0</v>
      </c>
      <c r="I42" s="43">
        <v>9555</v>
      </c>
      <c r="J42" s="54">
        <f t="shared" si="4"/>
        <v>-5531</v>
      </c>
    </row>
    <row r="43" spans="2:10">
      <c r="B43" s="35"/>
      <c r="C43" s="7" t="s">
        <v>31</v>
      </c>
      <c r="D43" s="8"/>
      <c r="E43" s="52"/>
      <c r="F43" s="52"/>
      <c r="G43" s="53">
        <f t="shared" si="3"/>
        <v>0</v>
      </c>
      <c r="H43" s="52"/>
      <c r="I43" s="52"/>
      <c r="J43" s="54">
        <f t="shared" si="4"/>
        <v>0</v>
      </c>
    </row>
    <row r="44" spans="2:10">
      <c r="B44" s="35"/>
      <c r="C44" s="7" t="s">
        <v>32</v>
      </c>
      <c r="D44" s="8"/>
      <c r="E44" s="52"/>
      <c r="F44" s="52"/>
      <c r="G44" s="53">
        <f t="shared" si="3"/>
        <v>0</v>
      </c>
      <c r="H44" s="52"/>
      <c r="I44" s="52"/>
      <c r="J44" s="54">
        <f t="shared" si="4"/>
        <v>0</v>
      </c>
    </row>
    <row r="45" spans="2:10">
      <c r="B45" s="35"/>
      <c r="C45" s="77" t="s">
        <v>19</v>
      </c>
      <c r="D45" s="78"/>
      <c r="E45" s="43">
        <v>11889239</v>
      </c>
      <c r="F45" s="53">
        <f>F47+F48</f>
        <v>0</v>
      </c>
      <c r="G45" s="53">
        <f t="shared" si="3"/>
        <v>11889239</v>
      </c>
      <c r="H45" s="53">
        <f>H47+H48</f>
        <v>0</v>
      </c>
      <c r="I45" s="43">
        <v>1943525</v>
      </c>
      <c r="J45" s="54">
        <f t="shared" si="4"/>
        <v>-9945714</v>
      </c>
    </row>
    <row r="46" spans="2:10">
      <c r="B46" s="35"/>
      <c r="C46" s="86" t="s">
        <v>38</v>
      </c>
      <c r="D46" s="87"/>
      <c r="E46" s="42">
        <v>546000</v>
      </c>
      <c r="F46" s="53"/>
      <c r="G46" s="53">
        <f t="shared" si="3"/>
        <v>546000</v>
      </c>
      <c r="H46" s="53"/>
      <c r="I46" s="42">
        <v>732816.8</v>
      </c>
      <c r="J46" s="54">
        <f t="shared" si="4"/>
        <v>186816.80000000005</v>
      </c>
    </row>
    <row r="47" spans="2:10">
      <c r="B47" s="35"/>
      <c r="C47" s="7" t="s">
        <v>31</v>
      </c>
      <c r="D47" s="8"/>
      <c r="E47" s="52"/>
      <c r="F47" s="52"/>
      <c r="G47" s="53">
        <f t="shared" si="3"/>
        <v>0</v>
      </c>
      <c r="H47" s="52"/>
      <c r="I47" s="52"/>
      <c r="J47" s="54">
        <f t="shared" si="4"/>
        <v>0</v>
      </c>
    </row>
    <row r="48" spans="2:10">
      <c r="B48" s="35"/>
      <c r="C48" s="7" t="s">
        <v>32</v>
      </c>
      <c r="D48" s="8"/>
      <c r="E48" s="52"/>
      <c r="F48" s="52"/>
      <c r="G48" s="53">
        <f t="shared" si="3"/>
        <v>0</v>
      </c>
      <c r="H48" s="52"/>
      <c r="I48" s="52"/>
      <c r="J48" s="54">
        <f t="shared" si="4"/>
        <v>0</v>
      </c>
    </row>
    <row r="49" spans="2:10">
      <c r="B49" s="35"/>
      <c r="C49" s="77" t="s">
        <v>21</v>
      </c>
      <c r="D49" s="78"/>
      <c r="E49" s="42">
        <v>171643406</v>
      </c>
      <c r="F49" s="52"/>
      <c r="G49" s="55">
        <f t="shared" si="3"/>
        <v>171643406</v>
      </c>
      <c r="H49" s="52"/>
      <c r="I49" s="42">
        <v>140197658.90000001</v>
      </c>
      <c r="J49" s="56">
        <f t="shared" si="4"/>
        <v>-31445747.099999994</v>
      </c>
    </row>
    <row r="50" spans="2:10" ht="23.25" customHeight="1">
      <c r="B50" s="35"/>
      <c r="C50" s="77" t="s">
        <v>22</v>
      </c>
      <c r="D50" s="78"/>
      <c r="E50" s="52"/>
      <c r="F50" s="52"/>
      <c r="G50" s="53"/>
      <c r="H50" s="52"/>
      <c r="I50" s="52"/>
      <c r="J50" s="54"/>
    </row>
    <row r="51" spans="2:10">
      <c r="B51" s="35"/>
      <c r="C51" s="7" t="s">
        <v>40</v>
      </c>
      <c r="D51" s="8"/>
      <c r="E51" s="42">
        <v>26711220</v>
      </c>
      <c r="F51" s="53"/>
      <c r="G51" s="55"/>
      <c r="H51" s="53"/>
      <c r="I51" s="42">
        <v>22284578.899999999</v>
      </c>
      <c r="J51" s="54">
        <f t="shared" si="4"/>
        <v>-4426641.1000000015</v>
      </c>
    </row>
    <row r="52" spans="2:10">
      <c r="B52" s="34" t="s">
        <v>27</v>
      </c>
      <c r="C52" s="5"/>
      <c r="D52" s="8"/>
      <c r="E52" s="55">
        <f t="shared" ref="E52:J52" si="5">E53+E54+E55</f>
        <v>0</v>
      </c>
      <c r="F52" s="55">
        <f t="shared" si="5"/>
        <v>0</v>
      </c>
      <c r="G52" s="55">
        <f t="shared" si="5"/>
        <v>0</v>
      </c>
      <c r="H52" s="55">
        <f t="shared" si="5"/>
        <v>0</v>
      </c>
      <c r="I52" s="55">
        <f t="shared" si="5"/>
        <v>0</v>
      </c>
      <c r="J52" s="56">
        <f t="shared" si="5"/>
        <v>0</v>
      </c>
    </row>
    <row r="53" spans="2:10" ht="26.25" customHeight="1">
      <c r="B53" s="34"/>
      <c r="C53" s="77" t="s">
        <v>15</v>
      </c>
      <c r="D53" s="78"/>
      <c r="E53" s="52"/>
      <c r="F53" s="52"/>
      <c r="G53" s="53">
        <f>E53+F53</f>
        <v>0</v>
      </c>
      <c r="H53" s="52"/>
      <c r="I53" s="52"/>
      <c r="J53" s="54">
        <f>I53-E53</f>
        <v>0</v>
      </c>
    </row>
    <row r="54" spans="2:10" ht="27.75" customHeight="1">
      <c r="B54" s="35"/>
      <c r="C54" s="77" t="s">
        <v>20</v>
      </c>
      <c r="D54" s="78"/>
      <c r="E54" s="52"/>
      <c r="F54" s="52"/>
      <c r="G54" s="53">
        <f>E54+F54</f>
        <v>0</v>
      </c>
      <c r="H54" s="52"/>
      <c r="I54" s="52"/>
      <c r="J54" s="54">
        <f>I54-E54</f>
        <v>0</v>
      </c>
    </row>
    <row r="55" spans="2:10" ht="26.25" customHeight="1">
      <c r="B55" s="35"/>
      <c r="C55" s="77" t="s">
        <v>22</v>
      </c>
      <c r="D55" s="78"/>
      <c r="E55" s="52"/>
      <c r="F55" s="52"/>
      <c r="G55" s="53">
        <f>E55+F55</f>
        <v>0</v>
      </c>
      <c r="H55" s="52"/>
      <c r="I55" s="52"/>
      <c r="J55" s="54">
        <f>I55-E55</f>
        <v>0</v>
      </c>
    </row>
    <row r="56" spans="2:10">
      <c r="B56" s="36"/>
      <c r="C56" s="9"/>
      <c r="D56" s="10"/>
      <c r="E56" s="57"/>
      <c r="F56" s="57"/>
      <c r="G56" s="57"/>
      <c r="H56" s="57"/>
      <c r="I56" s="57"/>
      <c r="J56" s="58"/>
    </row>
    <row r="57" spans="2:10">
      <c r="B57" s="34" t="s">
        <v>28</v>
      </c>
      <c r="C57" s="11"/>
      <c r="D57" s="8"/>
      <c r="E57" s="57">
        <f>E58+E59+E60</f>
        <v>9907368</v>
      </c>
      <c r="F57" s="57">
        <f>F58</f>
        <v>0</v>
      </c>
      <c r="G57" s="57">
        <f>G58+G59+G60</f>
        <v>9907368</v>
      </c>
      <c r="H57" s="57">
        <f>H58</f>
        <v>0</v>
      </c>
      <c r="I57" s="57">
        <f>I58+I59+I60</f>
        <v>903330.5</v>
      </c>
      <c r="J57" s="54">
        <f>I57-E57</f>
        <v>-9004037.5</v>
      </c>
    </row>
    <row r="58" spans="2:10" ht="28.5" customHeight="1">
      <c r="B58" s="35"/>
      <c r="C58" s="77" t="s">
        <v>23</v>
      </c>
      <c r="D58" s="78"/>
      <c r="E58" s="42">
        <v>7446707</v>
      </c>
      <c r="F58" s="52"/>
      <c r="G58" s="53">
        <f>E58+F58</f>
        <v>7446707</v>
      </c>
      <c r="H58" s="52"/>
      <c r="I58" s="42">
        <v>903330.5</v>
      </c>
      <c r="J58" s="54">
        <f>I58-E58</f>
        <v>-6543376.5</v>
      </c>
    </row>
    <row r="59" spans="2:10" ht="14.25" customHeight="1">
      <c r="B59" s="35"/>
      <c r="C59" s="80" t="s">
        <v>39</v>
      </c>
      <c r="D59" s="81"/>
      <c r="E59" s="42">
        <v>2460661</v>
      </c>
      <c r="F59" s="52"/>
      <c r="G59" s="53">
        <f>E59+F59</f>
        <v>2460661</v>
      </c>
      <c r="H59" s="52"/>
      <c r="I59" s="52">
        <v>0</v>
      </c>
      <c r="J59" s="54">
        <f>I59-E59</f>
        <v>-2460661</v>
      </c>
    </row>
    <row r="60" spans="2:10" ht="14.25" customHeight="1">
      <c r="B60" s="35"/>
      <c r="C60" s="82"/>
      <c r="D60" s="83"/>
      <c r="E60" s="52"/>
      <c r="F60" s="52"/>
      <c r="G60" s="53"/>
      <c r="H60" s="52"/>
      <c r="I60" s="52"/>
      <c r="J60" s="54">
        <f>I60-E60</f>
        <v>0</v>
      </c>
    </row>
    <row r="61" spans="2:10" ht="14.4" thickBot="1">
      <c r="B61" s="37"/>
      <c r="C61" s="38"/>
      <c r="D61" s="39"/>
      <c r="E61" s="59"/>
      <c r="F61" s="59"/>
      <c r="G61" s="59"/>
      <c r="H61" s="59"/>
      <c r="I61" s="59"/>
      <c r="J61" s="60"/>
    </row>
    <row r="62" spans="2:10" ht="14.4" thickBot="1">
      <c r="B62" s="26"/>
      <c r="C62" s="27"/>
      <c r="D62" s="28"/>
      <c r="E62" s="61">
        <v>246649965</v>
      </c>
      <c r="F62" s="61">
        <f>F38+F52+F57</f>
        <v>0</v>
      </c>
      <c r="G62" s="61">
        <v>246649965</v>
      </c>
      <c r="H62" s="61">
        <f>H38+H52+H57</f>
        <v>0</v>
      </c>
      <c r="I62" s="62">
        <v>187652794.19999999</v>
      </c>
      <c r="J62" s="84">
        <f>J38+J57+J51</f>
        <v>-58997170.79999999</v>
      </c>
    </row>
    <row r="63" spans="2:10" ht="14.4" thickBot="1">
      <c r="B63" s="25"/>
      <c r="C63" s="25"/>
      <c r="D63" s="25"/>
      <c r="E63" s="63"/>
      <c r="F63" s="63"/>
      <c r="G63" s="63"/>
      <c r="H63" s="75" t="s">
        <v>34</v>
      </c>
      <c r="I63" s="76"/>
      <c r="J63" s="85"/>
    </row>
    <row r="64" spans="2:10">
      <c r="B64" s="79"/>
      <c r="C64" s="79"/>
      <c r="D64" s="79"/>
      <c r="E64" s="79"/>
      <c r="F64" s="79"/>
      <c r="G64" s="79"/>
      <c r="H64" s="79"/>
      <c r="I64" s="79"/>
      <c r="J64" s="79"/>
    </row>
    <row r="66" spans="1:11" s="71" customFormat="1">
      <c r="A66" s="69"/>
      <c r="B66" s="69"/>
      <c r="C66" s="73"/>
      <c r="D66" s="73"/>
      <c r="E66" s="73"/>
      <c r="F66" s="70"/>
      <c r="G66" s="69"/>
    </row>
    <row r="67" spans="1:11" s="71" customFormat="1" ht="14.4">
      <c r="A67" s="72"/>
      <c r="B67" s="72"/>
      <c r="C67" s="72"/>
      <c r="D67" s="72"/>
      <c r="E67" s="72"/>
      <c r="F67" s="72"/>
      <c r="G67" s="72"/>
      <c r="H67" s="74"/>
      <c r="I67" s="74"/>
      <c r="J67" s="74"/>
      <c r="K67" s="74"/>
    </row>
    <row r="68" spans="1:11" s="68" customFormat="1" ht="12"/>
  </sheetData>
  <mergeCells count="46">
    <mergeCell ref="B11:D11"/>
    <mergeCell ref="B12:D12"/>
    <mergeCell ref="B2:J2"/>
    <mergeCell ref="B3:J3"/>
    <mergeCell ref="B4:J4"/>
    <mergeCell ref="B5:J5"/>
    <mergeCell ref="B7:D9"/>
    <mergeCell ref="E7:I7"/>
    <mergeCell ref="J7:J8"/>
    <mergeCell ref="B26:D26"/>
    <mergeCell ref="B13:D13"/>
    <mergeCell ref="B14:D14"/>
    <mergeCell ref="B15:D15"/>
    <mergeCell ref="C16:D16"/>
    <mergeCell ref="C17:D17"/>
    <mergeCell ref="B18:D18"/>
    <mergeCell ref="B24:D24"/>
    <mergeCell ref="C19:D19"/>
    <mergeCell ref="C20:D20"/>
    <mergeCell ref="B22:D22"/>
    <mergeCell ref="B23:D23"/>
    <mergeCell ref="B25:D25"/>
    <mergeCell ref="C46:D46"/>
    <mergeCell ref="B27:D27"/>
    <mergeCell ref="B28:D28"/>
    <mergeCell ref="J30:J31"/>
    <mergeCell ref="H31:I31"/>
    <mergeCell ref="B34:D36"/>
    <mergeCell ref="E34:I34"/>
    <mergeCell ref="J34:J35"/>
    <mergeCell ref="C39:D39"/>
    <mergeCell ref="C40:D40"/>
    <mergeCell ref="C41:D41"/>
    <mergeCell ref="C42:D42"/>
    <mergeCell ref="C45:D45"/>
    <mergeCell ref="H63:I63"/>
    <mergeCell ref="C49:D49"/>
    <mergeCell ref="C50:D50"/>
    <mergeCell ref="C53:D53"/>
    <mergeCell ref="B64:J64"/>
    <mergeCell ref="C54:D54"/>
    <mergeCell ref="C55:D55"/>
    <mergeCell ref="C58:D58"/>
    <mergeCell ref="C59:D59"/>
    <mergeCell ref="C60:D60"/>
    <mergeCell ref="J62:J63"/>
  </mergeCells>
  <pageMargins left="0" right="0" top="0.39370078740157483" bottom="0.74803149606299213" header="0.31496062992125984" footer="0.31496062992125984"/>
  <pageSetup paperSize="9" scale="6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PERSONAL</cp:lastModifiedBy>
  <cp:lastPrinted>2018-01-12T03:44:11Z</cp:lastPrinted>
  <dcterms:created xsi:type="dcterms:W3CDTF">2014-09-04T16:46:21Z</dcterms:created>
  <dcterms:modified xsi:type="dcterms:W3CDTF">2018-11-05T21:26:22Z</dcterms:modified>
</cp:coreProperties>
</file>