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 ENRIQUE\Desktop\CARPETA 050 SECTOR CENTRAL 3T2019\CONCENTRADO 3T 2019\X CONSOLIDADOS\"/>
    </mc:Choice>
  </mc:AlternateContent>
  <bookViews>
    <workbookView xWindow="120" yWindow="75" windowWidth="18915" windowHeight="11820"/>
  </bookViews>
  <sheets>
    <sheet name="RECURSOS CONCURRENTES 3T2019" sheetId="1" r:id="rId1"/>
  </sheets>
  <calcPr calcId="152511"/>
</workbook>
</file>

<file path=xl/calcChain.xml><?xml version="1.0" encoding="utf-8"?>
<calcChain xmlns="http://schemas.openxmlformats.org/spreadsheetml/2006/main">
  <c r="K54" i="1" l="1"/>
  <c r="K53" i="1"/>
  <c r="K52" i="1" l="1"/>
  <c r="K51" i="1" l="1"/>
  <c r="K50" i="1"/>
  <c r="K49" i="1"/>
  <c r="F48" i="1"/>
  <c r="K48" i="1" s="1"/>
  <c r="K47" i="1"/>
  <c r="K46" i="1"/>
  <c r="K45" i="1"/>
  <c r="D43" i="1" l="1"/>
  <c r="K43" i="1" s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J20" i="1"/>
  <c r="K20" i="1" s="1"/>
  <c r="K19" i="1"/>
  <c r="K18" i="1"/>
  <c r="K17" i="1"/>
  <c r="K16" i="1"/>
  <c r="F14" i="1"/>
  <c r="K14" i="1" s="1"/>
  <c r="D14" i="1"/>
  <c r="K13" i="1"/>
  <c r="K12" i="1"/>
  <c r="F11" i="1"/>
  <c r="K11" i="1" s="1"/>
  <c r="K9" i="1"/>
  <c r="K8" i="1"/>
</calcChain>
</file>

<file path=xl/sharedStrings.xml><?xml version="1.0" encoding="utf-8"?>
<sst xmlns="http://schemas.openxmlformats.org/spreadsheetml/2006/main" count="190" uniqueCount="134">
  <si>
    <t>Entidad Federativa: Gobierno del Estado de México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</si>
  <si>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</si>
  <si>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</si>
  <si>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</si>
  <si>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</si>
  <si>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</si>
  <si>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</si>
  <si>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                     Total                      j=c+e+g+i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</si>
  <si>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</si>
  <si>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</si>
  <si>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</si>
  <si>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</si>
  <si>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</si>
  <si>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</si>
  <si>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</si>
  <si>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</si>
  <si>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</si>
  <si>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</si>
  <si>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</si>
  <si>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Período (trimestre 3ro del año 2019)</t>
  </si>
  <si>
    <t>U006 Subsidios Federales para Organismos Descentralizados Estatales. Universidad Tecnológica de Nezahualcóyotl</t>
  </si>
  <si>
    <t>Secretaría de Educación/Gobierno del Estado de México</t>
  </si>
  <si>
    <t>Subsidio Ordinario Universidad Estatal del Valle de Toluca</t>
  </si>
  <si>
    <t>Secretaria de Educación Pública/ Subsecretaria de Educacion Media Superior y Superior</t>
  </si>
  <si>
    <t>Secretaria de Educación /  Gobierno del Estado de México</t>
  </si>
  <si>
    <t>Universidad Estatal del Valle de Toluca.</t>
  </si>
  <si>
    <t>Educacion Superior Universitaria Universidad Politécnica del Valle de Toluca</t>
  </si>
  <si>
    <t>Secretaria de Educación Pública /Subsecretaria de Educacion Media Superior y Superior</t>
  </si>
  <si>
    <t>Secretaria de Educación / Gobierno del Estado de México</t>
  </si>
  <si>
    <t>Subsidio Federal para Organismos Descentralizados Estatales - Universidad Tecnológica de Tecámac</t>
  </si>
  <si>
    <t>Secretaría de Educación Pública/ Subsecretaria de Educación Media Superior y Superior</t>
  </si>
  <si>
    <t>Secretaría de Educación / Gobierno Estado de Mexico</t>
  </si>
  <si>
    <t>Subsidios Federales para Organismos Descentralizados Estatales/Tecnológico de Estudios Superiores de Chimalhuacán</t>
  </si>
  <si>
    <t>Secretaria de Educación / Gobierno del Estado de Mexico.</t>
  </si>
  <si>
    <t>Tecnológico de Estudios Superiores de Chimalhuacán</t>
  </si>
  <si>
    <t>Convenio Específico para la Asignación de Recursos Financieros para la Operación de la Universidad Tecnolódica "Fidel Velàzquez"</t>
  </si>
  <si>
    <t>Secretaría de Educación Pública/ Coordinación General de Universidades Tecnológicas  y Politécnicas</t>
  </si>
  <si>
    <t>Secretaría de Educación / Gobierno del Estado de México</t>
  </si>
  <si>
    <t>Universidad Tecnológica Fidel Velázquez</t>
  </si>
  <si>
    <t>Convenio de Coordinación para la creación, operación y apoyo Financiero de la Universidad Tecnológica del Sur del Estado de México</t>
  </si>
  <si>
    <t>Secretaria de Educación Pública / Coordinación General  de Universidades Tecnologicas y Politecnicas</t>
  </si>
  <si>
    <t>Convenio de Coordinación para el establecimiento, operación y apoyo financiero del Telebachillerato Comunitario en el Estado de México</t>
  </si>
  <si>
    <t>Subsidios Federales para organismos descentralizados Estatales/Tecnologico de Estudios Superiores de Villa Guerrero</t>
  </si>
  <si>
    <t>Secretaría de Educación Pública/ Subsecretaría de Educación Media Superior y Superior</t>
  </si>
  <si>
    <t>Educación Media Superior Tecnológica - Colegio de Estudios Científicos y Tecnológicos del Estado de México</t>
  </si>
  <si>
    <t>Secretaria de Educación Pública / Subsecretaria de Educación Media Superior y Superior</t>
  </si>
  <si>
    <t>Secretaria de Educación / Gobierno Estado de México</t>
  </si>
  <si>
    <t xml:space="preserve">Educacion para el Desarrollo Integral.- Tecnológico de Estudios Superiores de Tianguistenco. </t>
  </si>
  <si>
    <t>Tecnológico de Estudios Superiores de Tianguistenco</t>
  </si>
  <si>
    <t>Convenio de Apoyo Financiero Solidario Universidad Politécnica de Tecámac</t>
  </si>
  <si>
    <t>Secretaria de Educación Pública / Subsecretaría de Educación Media Superior y Superior</t>
  </si>
  <si>
    <t xml:space="preserve">Convenio de Coordinación para la creación, operación y apoyo financiero del Tecnológico de Estudios Superiores de San Felipe del Progreso. </t>
  </si>
  <si>
    <t>Tecnológico de Estudios Superiores de San Felipe del Progreso</t>
  </si>
  <si>
    <t xml:space="preserve">Convenio de Coordinación para la creación, operación y apoyo financiero del Tecnológico de Estudios Superiores de Jocotitlán. </t>
  </si>
  <si>
    <t>Tecnológico de Estudios Superiores de Jocotitlán</t>
  </si>
  <si>
    <t>Convenio  de Apoyo Financiero Solidario. Tecnológico de Estudios Superiores de Jilotepec</t>
  </si>
  <si>
    <t>Tecnológico de Estudios Superiores de Jilotepec</t>
  </si>
  <si>
    <t>Subsidios Federales para Organismos Descentralizados Estatales Colegio de Bachilleres del Estado de México</t>
  </si>
  <si>
    <t>Secretaría de Educación Pública /  Subsecretaría de Educación Media Superior y Superior</t>
  </si>
  <si>
    <t>Colegio de Bachilleres del Estado de México</t>
  </si>
  <si>
    <t>Convenio de Apoyo Financiero Solidario. Universidad Politécnica de Atlacomulco</t>
  </si>
  <si>
    <t>Secretaría de Educación / Gobierno del Estado de México.</t>
  </si>
  <si>
    <t>Universidad Politécnica de Atlacomulco</t>
  </si>
  <si>
    <t>Convenio de Apoyo Financiero  Univerisidad Politécnica del Valle de México</t>
  </si>
  <si>
    <t>Universidad Politécnica del Valle de México</t>
  </si>
  <si>
    <t>Convenio de Coordinación para la creación, operación y apoyo financiero del Tecnológico de Estudios Superiores de Huixquilucan</t>
  </si>
  <si>
    <t>Tecnológico de Estudios Superiores de Huixquilucan</t>
  </si>
  <si>
    <t>Educación Superior Tecnológica. Tecnologico de Estudios Superiores de Ixtapaluca.</t>
  </si>
  <si>
    <t>Tecnológico de Estudios Superiores de Ixtapaluca</t>
  </si>
  <si>
    <t>Subsidios Federales para Organismos Descentralizados Estatales (Educación Superior Tecnológica). Tecnológico de Estudios Superiores de Chicoloapan</t>
  </si>
  <si>
    <t>Subsidio para organismos descentralizados estatales al Tecnológico de Estudios Superiores de Coacalco</t>
  </si>
  <si>
    <t xml:space="preserve">Secretaría de Educación/ Subsecretaría de Educación Media Superior y Superior  </t>
  </si>
  <si>
    <t>Tecnológico  de Estudios Superiores de Coacalco.</t>
  </si>
  <si>
    <t xml:space="preserve">Subsidios Federales para Organismos Descentralizados Estatales. Universidad Estatal del Valle de Ecatepec. </t>
  </si>
  <si>
    <t>Universidad Estatal del Valle de Ecatepec</t>
  </si>
  <si>
    <t>Secretaría de Educación Pública / Subsecretaria de Educación Media Superior y Superior</t>
  </si>
  <si>
    <t>Tecnológico de Estudios Superiores de Valle de Bravo</t>
  </si>
  <si>
    <t>Convenio de Coordinación para la Creación, Operación y Apoyo Financiero. Universidad Politécnica de Texcoco</t>
  </si>
  <si>
    <t>Secretaría de Educacion / Gobierno del Estado México</t>
  </si>
  <si>
    <t>Convenio de Coordinación para la Creación, Operación y Apoyo Financiero. Tecnológico de Estudios Superiores de Ecatepec.</t>
  </si>
  <si>
    <t>Secretaría de Educación Pública / Tecnológico Nacional de México.</t>
  </si>
  <si>
    <t>Tecnológico de Estudios Superiores de Ecatepec.</t>
  </si>
  <si>
    <t>Convenio de Coordinación para el desarrollo de la Educación Media Superior y Superior en el Estado de México. Tecnológico de Estudios Superiores del Oriente del Estado de México</t>
  </si>
  <si>
    <t>Secretaría de Educación Pública / Subsecretaría de Educación Superior</t>
  </si>
  <si>
    <t>Tecnológico de Estudios Superiores del Oriente del Estado de México</t>
  </si>
  <si>
    <t xml:space="preserve">Convenio Específico para la Asignación de Recursos Financieros para la Operación de las Universidades Tecnológicas del Estado de México. Universidad Tecnologica de Zinacantepec </t>
  </si>
  <si>
    <t xml:space="preserve">
Secretaría de Educación Pública / Subsecretaria de Educación Media Superior y Superior.</t>
  </si>
  <si>
    <t>Subsidios Federales para Organismos Descentralizados Universidad Politecnica de Chimalhuacan</t>
  </si>
  <si>
    <t>Convenio especifico para la asignacion de recursos financieros para la operación de las Universidades Tecnológicas del Estado de México. Universidad Tecnologica del Valle de Toluca</t>
  </si>
  <si>
    <t>Convenio Modificatorio del Convenio Marco de Colaboración para el Apoyo Financiero Solidario. Universidad Mexiquense del Bicentenario.</t>
  </si>
  <si>
    <t xml:space="preserve">Secretaría de Educación Pública/ Subsecretaria de Educación Media  Superior y Superior </t>
  </si>
  <si>
    <t>Universidad Mexiquense del Bicentenario</t>
  </si>
  <si>
    <t>Subsidios Federales para Organismos Descentralizados Estatales. Tecnológico de Estudios Superiores de Cuautitlán Izcalli.</t>
  </si>
  <si>
    <t>Secretaría de Educación Pública / Subsecretaría de Educación Media Superior y Superior.</t>
  </si>
  <si>
    <t>Tecnológico de Estudios Superiores de Cuautitlán Izcalli.</t>
  </si>
  <si>
    <t>Convenio de Coordinación para la Creación, Operación y Apoyo Financiero de las Universidades Politécnicas. Universidad Politécnica Otzolotepec.</t>
  </si>
  <si>
    <t>Universidad Politécnica de Otzolotepec</t>
  </si>
  <si>
    <t>Educación Superior Universitaria. Universidad Intercultural del Estado de Méxcio</t>
  </si>
  <si>
    <t>Universidad Intercultural del Estado de México</t>
  </si>
  <si>
    <t xml:space="preserve">Convenio de Coordinacion para la creacion, Operación y Apoyo Financiero.                                             Universiad Politecnica de Cuatitlan Izcalli </t>
  </si>
  <si>
    <t>Universiad Politecnica de Cuatitlan Izcalli</t>
  </si>
  <si>
    <t>Subsidios Federales para Organismos Descentralizados. Tecnologico de Estudios Superiores de Chalco.</t>
  </si>
  <si>
    <t>Secretaria de Educación Pública/ Subsecretaria de Educación Media Superior y Superior.</t>
  </si>
  <si>
    <t>Tecnológico de Estudios Superiores de Chalco</t>
  </si>
  <si>
    <t>Agua Potable, Drenaje y Tratamiento, en  su  Apartado Rural (APARURAL 2019)</t>
  </si>
  <si>
    <t xml:space="preserve">Secretaría de Medio Ambiente y Recursos Naturales / Comisión Nacional del Agua </t>
  </si>
  <si>
    <t xml:space="preserve">Secretaria de Obra Pública Comisión del Agua del Estado de México </t>
  </si>
  <si>
    <t>Programa de Concurrencia con las Entidades Federativas. Infraestructura, Equipamiento, Maquinaria Y Material Biológico. Proyectos Productivos o Estratégicos Agrícolas</t>
  </si>
  <si>
    <t>Secretaría de Agricultura y Desarrollo Rural</t>
  </si>
  <si>
    <t>Secretaría de Desarrollo Agropecuario</t>
  </si>
  <si>
    <t>Programa de Concurrencia con las Entidades Federativas. Infraestructura, Equipamiento, Maquinaria Y Material Biológico. Proyectos Productivos o Estratégicos Pecuarios</t>
  </si>
  <si>
    <t>Programa de Concurrencia con las Entidades Federativas. Infraestructura, Equipamiento, Maquinaria Y Material Biológico. Proyectos Productivos o Estratégicos de Pesca y Acuícolas.</t>
  </si>
  <si>
    <t>Sanidad e Inocuidad Agroalimentaria</t>
  </si>
  <si>
    <t>Sistema Nacional de Información para el Desarrollo Rural Sustentable/Información Estadística y Estudios</t>
  </si>
  <si>
    <t xml:space="preserve">Seguros Agropecuarios Catastróficos para Hectareas Dedicadas al Cultivo de Maíz </t>
  </si>
  <si>
    <t>Apoyo a la Infraestructura Hidroagrícola/Rehabilitación Modernización y Tecnificación de Distritos de Riegpo</t>
  </si>
  <si>
    <t>Comisión Nacional del Agua</t>
  </si>
  <si>
    <t xml:space="preserve">Comisión Nacional de Protección Social en Salud </t>
  </si>
  <si>
    <t>Régimen Estatal de Protección Social en Salud (Aportación Solidaria Estatal)</t>
  </si>
  <si>
    <t>Seguro Popular</t>
  </si>
  <si>
    <t>Programa de apoyo al empleo</t>
  </si>
  <si>
    <t>Secretaría del Trabajo y Previsión Social</t>
  </si>
  <si>
    <t>Secretaría del Trabajo del Estado de México</t>
  </si>
  <si>
    <t>Subsidios federales para organismos descentralizados estatales.</t>
  </si>
  <si>
    <t>Secretaría de Educación Pública</t>
  </si>
  <si>
    <t>Secretaría del Trabajo</t>
  </si>
  <si>
    <r>
      <t xml:space="preserve">Convenio de coordinación que para la creación, operación y apoyo financiero del </t>
    </r>
    <r>
      <rPr>
        <sz val="10"/>
        <rFont val="HelveticaNeueLT Std Lt"/>
        <family val="2"/>
      </rPr>
      <t>Tecnológico de Estudios Superiores de Valle de Bravo</t>
    </r>
    <r>
      <rPr>
        <sz val="10"/>
        <color indexed="10"/>
        <rFont val="HelveticaNeueLT Std Lt"/>
        <family val="2"/>
      </rPr>
      <t xml:space="preserve">  </t>
    </r>
    <r>
      <rPr>
        <sz val="10"/>
        <color indexed="8"/>
        <rFont val="HelveticaNeueLT Std Lt"/>
        <family val="2"/>
      </rPr>
      <t>celebran, la Secretaría de Educación Pública y el Gobierno del Estado Libre y Soberano de México.</t>
    </r>
  </si>
  <si>
    <t>Secretaría de Educación Pública /Subsecretaría de Educación Media Superior y Superior</t>
  </si>
  <si>
    <t>Secretaria de Educación Pública/ Subsecretaria de Educación Media Superior y Superior</t>
  </si>
  <si>
    <t>Secretaría de Educación Pública/ Subsecretaría de Educación Media Superior</t>
  </si>
  <si>
    <t>Secretaria de Educación Pública/ Subsecretaría de Educación Media Superior y Superior.</t>
  </si>
  <si>
    <t xml:space="preserve">Secretaria de Educación Pública/ Subsecretaría de Educación Media Superior y Superior </t>
  </si>
  <si>
    <t>Secretaria de Educación Pública/ Subsecretaria de Educacion Media Superior y Superior </t>
  </si>
  <si>
    <t>Secretaria de Educación Pública/ Subsecretaría de Educación Media Superior y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</si>
</sst>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6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HelveticaNeueLT Std Lt"/>
      <family val="2"/>
    </font>
    <font>
      <sz val="11"/>
      <color rgb="FF000000"/>
      <name val="Calibri"/>
      <family val="2"/>
    </font>
    <font>
      <sz val="10"/>
      <color rgb="FF000000"/>
      <name val="HelveticaNeueLT Std Lt"/>
      <family val="2"/>
    </font>
    <font>
      <b/>
      <sz val="10"/>
      <color theme="1"/>
      <name val="HelveticaNeueLT Std Lt"/>
      <family val="2"/>
    </font>
    <font>
      <sz val="10"/>
      <name val="HelveticaNeueLT Std Lt"/>
      <family val="2"/>
    </font>
    <font>
      <sz val="10"/>
      <color indexed="8"/>
      <name val="HelveticaNeueLT Std Lt"/>
      <family val="2"/>
    </font>
    <font>
      <sz val="10"/>
      <color indexed="10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8">
    <xf numFmtId="0" fontId="0" fillId="0" borderId="0" xfId="0"/>
    <xf numFmtId="4" fontId="3" fillId="0" borderId="18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3" fontId="7" fillId="3" borderId="18" xfId="9" applyFont="1" applyFill="1" applyBorder="1" applyAlignment="1">
      <alignment horizontal="center" vertical="center" wrapText="1"/>
    </xf>
    <xf numFmtId="44" fontId="3" fillId="0" borderId="18" xfId="1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 shrinkToFit="1"/>
    </xf>
    <xf numFmtId="43" fontId="8" fillId="0" borderId="18" xfId="9" applyFont="1" applyBorder="1" applyAlignment="1">
      <alignment horizontal="center" vertical="center" wrapText="1"/>
    </xf>
    <xf numFmtId="4" fontId="3" fillId="0" borderId="18" xfId="9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0" fontId="7" fillId="2" borderId="18" xfId="0" applyFont="1" applyFill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8" fillId="0" borderId="18" xfId="9" applyNumberFormat="1" applyFont="1" applyBorder="1" applyAlignment="1">
      <alignment horizontal="right" vertical="center" wrapText="1"/>
    </xf>
    <xf numFmtId="4" fontId="3" fillId="0" borderId="18" xfId="10" applyNumberFormat="1" applyFont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166" fontId="7" fillId="0" borderId="18" xfId="12" applyNumberFormat="1" applyFont="1" applyBorder="1" applyAlignment="1">
      <alignment horizontal="center" vertical="center" wrapText="1"/>
    </xf>
    <xf numFmtId="4" fontId="8" fillId="0" borderId="18" xfId="9" applyNumberFormat="1" applyFont="1" applyBorder="1" applyAlignment="1">
      <alignment horizontal="center" vertical="center" wrapText="1"/>
    </xf>
    <xf numFmtId="4" fontId="7" fillId="3" borderId="18" xfId="9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" fontId="7" fillId="0" borderId="18" xfId="10" applyNumberFormat="1" applyFont="1" applyBorder="1" applyAlignment="1">
      <alignment horizontal="center" vertical="center" wrapText="1"/>
    </xf>
    <xf numFmtId="4" fontId="7" fillId="0" borderId="18" xfId="9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9" xfId="10" applyNumberFormat="1" applyFont="1" applyBorder="1" applyAlignment="1">
      <alignment horizontal="center" vertical="center" wrapText="1"/>
    </xf>
    <xf numFmtId="4" fontId="7" fillId="0" borderId="18" xfId="12" applyNumberFormat="1" applyFont="1" applyBorder="1" applyAlignment="1">
      <alignment horizontal="center" vertical="center" wrapText="1"/>
    </xf>
    <xf numFmtId="4" fontId="7" fillId="2" borderId="18" xfId="9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3" fillId="0" borderId="18" xfId="9" applyNumberFormat="1" applyFont="1" applyBorder="1" applyAlignment="1">
      <alignment horizontal="right" vertical="center" wrapText="1"/>
    </xf>
    <xf numFmtId="4" fontId="7" fillId="0" borderId="18" xfId="12" applyNumberFormat="1" applyFont="1" applyBorder="1" applyAlignment="1">
      <alignment horizontal="right" vertical="center" wrapText="1"/>
    </xf>
    <xf numFmtId="4" fontId="7" fillId="3" borderId="18" xfId="11" applyNumberFormat="1" applyFont="1" applyFill="1" applyBorder="1" applyAlignment="1">
      <alignment horizontal="right" vertical="center" wrapText="1"/>
    </xf>
    <xf numFmtId="4" fontId="3" fillId="0" borderId="18" xfId="10" applyNumberFormat="1" applyFont="1" applyBorder="1" applyAlignment="1">
      <alignment horizontal="right" vertical="center" wrapText="1"/>
    </xf>
    <xf numFmtId="4" fontId="7" fillId="2" borderId="18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3" fillId="0" borderId="19" xfId="10" applyNumberFormat="1" applyFont="1" applyBorder="1" applyAlignment="1">
      <alignment horizontal="right" vertical="center" wrapText="1"/>
    </xf>
  </cellXfs>
  <cellStyles count="13">
    <cellStyle name="Millares" xfId="9" builtinId="3"/>
    <cellStyle name="Millares 2" xfId="1"/>
    <cellStyle name="Millares 2 2" xfId="2"/>
    <cellStyle name="Millares 3" xfId="8"/>
    <cellStyle name="Millares_CONTRAREC." xfId="12"/>
    <cellStyle name="Moneda" xfId="10" builtinId="4"/>
    <cellStyle name="Moneda 2" xfId="3"/>
    <cellStyle name="Moneda 3" xfId="5"/>
    <cellStyle name="Normal" xfId="0" builtinId="0"/>
    <cellStyle name="Normal 2" xfId="4"/>
    <cellStyle name="Normal 2 10" xfId="7"/>
    <cellStyle name="Normal 2 2" xfId="6"/>
    <cellStyle name="Porcentaje" xfId="1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tabSelected="1" zoomScale="90" zoomScaleNormal="90" workbookViewId="0"/>
  </sheetViews>
  <sheetFormatPr baseColWidth="10" defaultRowHeight="15" x14ac:dyDescent="0.25"/>
  <cols>
    <col min="1" max="1" width="5.7109375" customWidth="1"/>
    <col min="2" max="2" width="30.7109375" customWidth="1"/>
    <col min="3" max="10" width="17.7109375" customWidth="1"/>
    <col min="11" max="11" width="18.7109375" customWidth="1"/>
  </cols>
  <sheetData>
    <row r="1" spans="2:11" ht="15.75" thickBot="1" x14ac:dyDescent="0.3"/>
    <row r="2" spans="2:11" ht="15.75" thickTop="1" x14ac:dyDescent="0.2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5" t="s">
        <v>1</v>
      </c>
      <c r="C3" s="6"/>
      <c r="D3" s="6"/>
      <c r="E3" s="6"/>
      <c r="F3" s="6"/>
      <c r="G3" s="6"/>
      <c r="H3" s="6"/>
      <c r="I3" s="6"/>
      <c r="J3" s="6"/>
      <c r="K3" s="7"/>
    </row>
    <row r="4" spans="2:11" ht="15.75" thickBot="1" x14ac:dyDescent="0.3">
      <c r="B4" s="8" t="s">
        <v>19</v>
      </c>
      <c r="C4" s="9"/>
      <c r="D4" s="9"/>
      <c r="E4" s="9"/>
      <c r="F4" s="9"/>
      <c r="G4" s="9"/>
      <c r="H4" s="9"/>
      <c r="I4" s="9"/>
      <c r="J4" s="9"/>
      <c r="K4" s="10"/>
    </row>
    <row r="5" spans="2:11" ht="15.75" thickTop="1" x14ac:dyDescent="0.25">
      <c r="B5" s="11" t="s">
        <v>2</v>
      </c>
      <c r="C5" s="12" t="s">
        <v>3</v>
      </c>
      <c r="D5" s="12"/>
      <c r="E5" s="12" t="s">
        <v>4</v>
      </c>
      <c r="F5" s="12"/>
      <c r="G5" s="12" t="s">
        <v>5</v>
      </c>
      <c r="H5" s="12"/>
      <c r="I5" s="12" t="s">
        <v>6</v>
      </c>
      <c r="J5" s="12"/>
      <c r="K5" s="13" t="s">
        <v>7</v>
      </c>
    </row>
    <row r="6" spans="2:11" ht="25.5" x14ac:dyDescent="0.25">
      <c r="B6" s="14"/>
      <c r="C6" s="15" t="s">
        <v>8</v>
      </c>
      <c r="D6" s="15" t="s">
        <v>9</v>
      </c>
      <c r="E6" s="15" t="s">
        <v>8</v>
      </c>
      <c r="F6" s="15" t="s">
        <v>9</v>
      </c>
      <c r="G6" s="15" t="s">
        <v>8</v>
      </c>
      <c r="H6" s="15" t="s">
        <v>9</v>
      </c>
      <c r="I6" s="15" t="s">
        <v>8</v>
      </c>
      <c r="J6" s="15" t="s">
        <v>9</v>
      </c>
      <c r="K6" s="16"/>
    </row>
    <row r="7" spans="2:11" ht="15.75" thickBot="1" x14ac:dyDescent="0.3">
      <c r="B7" s="17" t="s">
        <v>10</v>
      </c>
      <c r="C7" s="18" t="s">
        <v>11</v>
      </c>
      <c r="D7" s="18" t="s">
        <v>12</v>
      </c>
      <c r="E7" s="19" t="s">
        <v>13</v>
      </c>
      <c r="F7" s="18" t="s">
        <v>14</v>
      </c>
      <c r="G7" s="18" t="s">
        <v>15</v>
      </c>
      <c r="H7" s="18" t="s">
        <v>16</v>
      </c>
      <c r="I7" s="18" t="s">
        <v>17</v>
      </c>
      <c r="J7" s="18" t="s">
        <v>18</v>
      </c>
      <c r="K7" s="20"/>
    </row>
    <row r="8" spans="2:11" ht="90" customHeight="1" thickTop="1" x14ac:dyDescent="0.25">
      <c r="B8" s="24" t="s">
        <v>20</v>
      </c>
      <c r="C8" s="34" t="s">
        <v>127</v>
      </c>
      <c r="D8" s="56">
        <v>19443108</v>
      </c>
      <c r="E8" s="34" t="s">
        <v>21</v>
      </c>
      <c r="F8" s="56">
        <v>22278210</v>
      </c>
      <c r="G8" s="68"/>
      <c r="H8" s="68">
        <v>0</v>
      </c>
      <c r="I8" s="57"/>
      <c r="J8" s="68">
        <v>0</v>
      </c>
      <c r="K8" s="72">
        <f>SUM(D8:J8)</f>
        <v>41721318</v>
      </c>
    </row>
    <row r="9" spans="2:11" ht="90" customHeight="1" x14ac:dyDescent="0.25">
      <c r="B9" s="32" t="s">
        <v>22</v>
      </c>
      <c r="C9" s="25" t="s">
        <v>23</v>
      </c>
      <c r="D9" s="1">
        <v>4017000</v>
      </c>
      <c r="E9" s="25" t="s">
        <v>24</v>
      </c>
      <c r="F9" s="1">
        <v>6449532.8099999996</v>
      </c>
      <c r="G9" s="1"/>
      <c r="H9" s="1">
        <v>0</v>
      </c>
      <c r="I9" s="25" t="s">
        <v>25</v>
      </c>
      <c r="J9" s="1">
        <v>5079852.87</v>
      </c>
      <c r="K9" s="39">
        <f>+F9+H9+J9+D9</f>
        <v>15546385.68</v>
      </c>
    </row>
    <row r="10" spans="2:11" ht="90" customHeight="1" x14ac:dyDescent="0.25">
      <c r="B10" s="27" t="s">
        <v>26</v>
      </c>
      <c r="C10" s="26" t="s">
        <v>27</v>
      </c>
      <c r="D10" s="58">
        <v>19460427</v>
      </c>
      <c r="E10" s="26" t="s">
        <v>28</v>
      </c>
      <c r="F10" s="58">
        <v>29595254</v>
      </c>
      <c r="G10" s="58"/>
      <c r="H10" s="68">
        <v>0</v>
      </c>
      <c r="I10" s="26"/>
      <c r="J10" s="68">
        <v>0</v>
      </c>
      <c r="K10" s="42">
        <v>49055681</v>
      </c>
    </row>
    <row r="11" spans="2:11" ht="90" customHeight="1" x14ac:dyDescent="0.25">
      <c r="B11" s="27" t="s">
        <v>29</v>
      </c>
      <c r="C11" s="26" t="s">
        <v>30</v>
      </c>
      <c r="D11" s="1">
        <v>22357218</v>
      </c>
      <c r="E11" s="28" t="s">
        <v>31</v>
      </c>
      <c r="F11" s="29">
        <f>19128316.5+13950897.37</f>
        <v>33079213.869999997</v>
      </c>
      <c r="G11" s="1"/>
      <c r="H11" s="1">
        <v>0</v>
      </c>
      <c r="I11" s="1"/>
      <c r="J11" s="1">
        <v>0</v>
      </c>
      <c r="K11" s="39">
        <f>D11+F11+J11</f>
        <v>55436431.869999997</v>
      </c>
    </row>
    <row r="12" spans="2:11" ht="90" customHeight="1" x14ac:dyDescent="0.25">
      <c r="B12" s="27" t="s">
        <v>32</v>
      </c>
      <c r="C12" s="26" t="s">
        <v>128</v>
      </c>
      <c r="D12" s="1">
        <v>9336165</v>
      </c>
      <c r="E12" s="26" t="s">
        <v>33</v>
      </c>
      <c r="F12" s="1">
        <v>9084532.5</v>
      </c>
      <c r="G12" s="1"/>
      <c r="H12" s="1">
        <v>0</v>
      </c>
      <c r="I12" s="26" t="s">
        <v>34</v>
      </c>
      <c r="J12" s="1">
        <v>13784426.24</v>
      </c>
      <c r="K12" s="39">
        <f>D12+F12+H12+J12</f>
        <v>32205123.740000002</v>
      </c>
    </row>
    <row r="13" spans="2:11" ht="90" customHeight="1" x14ac:dyDescent="0.25">
      <c r="B13" s="51" t="s">
        <v>35</v>
      </c>
      <c r="C13" s="30" t="s">
        <v>36</v>
      </c>
      <c r="D13" s="59">
        <v>18499614</v>
      </c>
      <c r="E13" s="30" t="s">
        <v>37</v>
      </c>
      <c r="F13" s="59">
        <v>17594255</v>
      </c>
      <c r="G13" s="59"/>
      <c r="H13" s="59">
        <v>0</v>
      </c>
      <c r="I13" s="30" t="s">
        <v>38</v>
      </c>
      <c r="J13" s="59">
        <v>15351537.9</v>
      </c>
      <c r="K13" s="73">
        <f>+D13+F13+H13+J13</f>
        <v>51445406.899999999</v>
      </c>
    </row>
    <row r="14" spans="2:11" ht="90" customHeight="1" x14ac:dyDescent="0.25">
      <c r="B14" s="27" t="s">
        <v>39</v>
      </c>
      <c r="C14" s="26" t="s">
        <v>40</v>
      </c>
      <c r="D14" s="64">
        <f>1813726+1813726+1813726</f>
        <v>5441178</v>
      </c>
      <c r="E14" s="31" t="s">
        <v>28</v>
      </c>
      <c r="F14" s="64">
        <f>6210456.56+2889338.12</f>
        <v>9099794.6799999997</v>
      </c>
      <c r="G14" s="1"/>
      <c r="H14" s="1">
        <v>0</v>
      </c>
      <c r="I14" s="25"/>
      <c r="J14" s="1">
        <v>0</v>
      </c>
      <c r="K14" s="41">
        <f>D14+F14+H14+J14</f>
        <v>14540972.68</v>
      </c>
    </row>
    <row r="15" spans="2:11" ht="90" customHeight="1" x14ac:dyDescent="0.25">
      <c r="B15" s="32" t="s">
        <v>41</v>
      </c>
      <c r="C15" s="25" t="s">
        <v>129</v>
      </c>
      <c r="D15" s="1">
        <v>36879960</v>
      </c>
      <c r="E15" s="25" t="s">
        <v>37</v>
      </c>
      <c r="F15" s="1">
        <v>36879960</v>
      </c>
      <c r="G15" s="1"/>
      <c r="H15" s="1">
        <v>0</v>
      </c>
      <c r="I15" s="1"/>
      <c r="J15" s="1">
        <v>0</v>
      </c>
      <c r="K15" s="39">
        <v>73759920</v>
      </c>
    </row>
    <row r="16" spans="2:11" ht="90" customHeight="1" x14ac:dyDescent="0.25">
      <c r="B16" s="32" t="s">
        <v>42</v>
      </c>
      <c r="C16" s="25" t="s">
        <v>43</v>
      </c>
      <c r="D16" s="37">
        <v>19211614</v>
      </c>
      <c r="E16" s="25" t="s">
        <v>37</v>
      </c>
      <c r="F16" s="37">
        <v>18850971</v>
      </c>
      <c r="G16" s="1"/>
      <c r="H16" s="1">
        <v>0</v>
      </c>
      <c r="I16" s="25"/>
      <c r="J16" s="1">
        <v>0</v>
      </c>
      <c r="K16" s="71">
        <f>+D16+F16+H16+J16</f>
        <v>38062585</v>
      </c>
    </row>
    <row r="17" spans="2:11" ht="90" customHeight="1" x14ac:dyDescent="0.25">
      <c r="B17" s="27" t="s">
        <v>44</v>
      </c>
      <c r="C17" s="26" t="s">
        <v>45</v>
      </c>
      <c r="D17" s="1">
        <v>118073678.94</v>
      </c>
      <c r="E17" s="26" t="s">
        <v>46</v>
      </c>
      <c r="F17" s="1">
        <v>98116354</v>
      </c>
      <c r="G17" s="1"/>
      <c r="H17" s="1">
        <v>0</v>
      </c>
      <c r="I17" s="26"/>
      <c r="J17" s="1">
        <v>0</v>
      </c>
      <c r="K17" s="39">
        <f>D17+F17+J17</f>
        <v>216190032.94</v>
      </c>
    </row>
    <row r="18" spans="2:11" ht="90" customHeight="1" x14ac:dyDescent="0.25">
      <c r="B18" s="32" t="s">
        <v>47</v>
      </c>
      <c r="C18" s="25" t="s">
        <v>130</v>
      </c>
      <c r="D18" s="29">
        <v>6823260</v>
      </c>
      <c r="E18" s="33" t="s">
        <v>37</v>
      </c>
      <c r="F18" s="29">
        <v>6134285</v>
      </c>
      <c r="G18" s="29"/>
      <c r="H18" s="29">
        <v>0</v>
      </c>
      <c r="I18" s="33" t="s">
        <v>48</v>
      </c>
      <c r="J18" s="29">
        <v>8150062</v>
      </c>
      <c r="K18" s="39">
        <f>D18+F18+H18+J18</f>
        <v>21107607</v>
      </c>
    </row>
    <row r="19" spans="2:11" ht="90" customHeight="1" x14ac:dyDescent="0.25">
      <c r="B19" s="27" t="s">
        <v>49</v>
      </c>
      <c r="C19" s="26" t="s">
        <v>50</v>
      </c>
      <c r="D19" s="65">
        <v>5290877</v>
      </c>
      <c r="E19" s="26" t="s">
        <v>28</v>
      </c>
      <c r="F19" s="65">
        <v>4969866.5</v>
      </c>
      <c r="G19" s="56"/>
      <c r="H19" s="1">
        <v>0</v>
      </c>
      <c r="I19" s="34"/>
      <c r="J19" s="1">
        <v>0</v>
      </c>
      <c r="K19" s="41">
        <f>D19+F19+H19+J19</f>
        <v>10260743.5</v>
      </c>
    </row>
    <row r="20" spans="2:11" ht="90" customHeight="1" x14ac:dyDescent="0.25">
      <c r="B20" s="32" t="s">
        <v>51</v>
      </c>
      <c r="C20" s="25" t="s">
        <v>30</v>
      </c>
      <c r="D20" s="37">
        <v>5016866</v>
      </c>
      <c r="E20" s="35" t="s">
        <v>37</v>
      </c>
      <c r="F20" s="58">
        <v>5229402.5</v>
      </c>
      <c r="G20" s="1"/>
      <c r="H20" s="1">
        <v>0</v>
      </c>
      <c r="I20" s="36" t="s">
        <v>52</v>
      </c>
      <c r="J20" s="58">
        <f>339689+3470744+2884551</f>
        <v>6694984</v>
      </c>
      <c r="K20" s="42">
        <f>D20+F20+J20</f>
        <v>16941252.5</v>
      </c>
    </row>
    <row r="21" spans="2:11" ht="90" customHeight="1" x14ac:dyDescent="0.25">
      <c r="B21" s="32" t="s">
        <v>53</v>
      </c>
      <c r="C21" s="25" t="s">
        <v>43</v>
      </c>
      <c r="D21" s="58">
        <v>8521330</v>
      </c>
      <c r="E21" s="35" t="s">
        <v>37</v>
      </c>
      <c r="F21" s="58">
        <v>9665101</v>
      </c>
      <c r="G21" s="1"/>
      <c r="H21" s="1">
        <v>0</v>
      </c>
      <c r="I21" s="36" t="s">
        <v>54</v>
      </c>
      <c r="J21" s="58">
        <v>8956720</v>
      </c>
      <c r="K21" s="42">
        <f>D21+F21+J21</f>
        <v>27143151</v>
      </c>
    </row>
    <row r="22" spans="2:11" ht="90" customHeight="1" x14ac:dyDescent="0.25">
      <c r="B22" s="27" t="s">
        <v>55</v>
      </c>
      <c r="C22" s="26" t="s">
        <v>43</v>
      </c>
      <c r="D22" s="1">
        <v>5433972</v>
      </c>
      <c r="E22" s="26" t="s">
        <v>37</v>
      </c>
      <c r="F22" s="1">
        <v>5290960</v>
      </c>
      <c r="G22" s="1"/>
      <c r="H22" s="1">
        <v>0</v>
      </c>
      <c r="I22" s="26" t="s">
        <v>56</v>
      </c>
      <c r="J22" s="1">
        <v>5828594.9800000004</v>
      </c>
      <c r="K22" s="39">
        <f>SUM(D22+F22+J22)</f>
        <v>16553526.98</v>
      </c>
    </row>
    <row r="23" spans="2:11" ht="90" customHeight="1" x14ac:dyDescent="0.25">
      <c r="B23" s="27" t="s">
        <v>57</v>
      </c>
      <c r="C23" s="26" t="s">
        <v>58</v>
      </c>
      <c r="D23" s="1">
        <v>65108681.100000001</v>
      </c>
      <c r="E23" s="26" t="s">
        <v>37</v>
      </c>
      <c r="F23" s="1">
        <v>132538937.90000001</v>
      </c>
      <c r="G23" s="1"/>
      <c r="H23" s="1">
        <v>0</v>
      </c>
      <c r="I23" s="1" t="s">
        <v>59</v>
      </c>
      <c r="J23" s="1">
        <v>1400605.31</v>
      </c>
      <c r="K23" s="39">
        <f>D23+F23+J23</f>
        <v>199048224.31</v>
      </c>
    </row>
    <row r="24" spans="2:11" ht="90" customHeight="1" x14ac:dyDescent="0.25">
      <c r="B24" s="27" t="s">
        <v>60</v>
      </c>
      <c r="C24" s="26" t="s">
        <v>43</v>
      </c>
      <c r="D24" s="37">
        <v>1378871.83</v>
      </c>
      <c r="E24" s="26" t="s">
        <v>61</v>
      </c>
      <c r="F24" s="37">
        <v>2296840.34</v>
      </c>
      <c r="G24" s="1"/>
      <c r="H24" s="37">
        <v>0</v>
      </c>
      <c r="I24" s="26" t="s">
        <v>62</v>
      </c>
      <c r="J24" s="37">
        <v>1356026.33</v>
      </c>
      <c r="K24" s="71">
        <f>+D24+F24+H24+J24</f>
        <v>5031738.5</v>
      </c>
    </row>
    <row r="25" spans="2:11" ht="90" customHeight="1" x14ac:dyDescent="0.25">
      <c r="B25" s="32" t="s">
        <v>63</v>
      </c>
      <c r="C25" s="25" t="s">
        <v>43</v>
      </c>
      <c r="D25" s="1">
        <v>10166709</v>
      </c>
      <c r="E25" s="26" t="s">
        <v>61</v>
      </c>
      <c r="F25" s="1">
        <v>10877010</v>
      </c>
      <c r="G25" s="1"/>
      <c r="H25" s="1">
        <v>0</v>
      </c>
      <c r="I25" s="25" t="s">
        <v>64</v>
      </c>
      <c r="J25" s="1">
        <v>13030277</v>
      </c>
      <c r="K25" s="39">
        <f>D25+F25+H25+J25</f>
        <v>34073996</v>
      </c>
    </row>
    <row r="26" spans="2:11" ht="90" customHeight="1" x14ac:dyDescent="0.25">
      <c r="B26" s="27" t="s">
        <v>65</v>
      </c>
      <c r="C26" s="26" t="s">
        <v>45</v>
      </c>
      <c r="D26" s="37">
        <v>6160883</v>
      </c>
      <c r="E26" s="26" t="s">
        <v>61</v>
      </c>
      <c r="F26" s="37">
        <v>7062136</v>
      </c>
      <c r="G26" s="37"/>
      <c r="H26" s="37">
        <v>0</v>
      </c>
      <c r="I26" s="26" t="s">
        <v>66</v>
      </c>
      <c r="J26" s="37">
        <v>10153255</v>
      </c>
      <c r="K26" s="71">
        <f>+D26+F26+H26+J26</f>
        <v>23376274</v>
      </c>
    </row>
    <row r="27" spans="2:11" ht="90" customHeight="1" x14ac:dyDescent="0.25">
      <c r="B27" s="27" t="s">
        <v>67</v>
      </c>
      <c r="C27" s="26" t="s">
        <v>128</v>
      </c>
      <c r="D27" s="37">
        <v>6981588</v>
      </c>
      <c r="E27" s="26" t="s">
        <v>61</v>
      </c>
      <c r="F27" s="37">
        <v>5733111</v>
      </c>
      <c r="G27" s="1"/>
      <c r="H27" s="37">
        <v>0</v>
      </c>
      <c r="I27" s="26" t="s">
        <v>68</v>
      </c>
      <c r="J27" s="37">
        <v>7675138.7599999998</v>
      </c>
      <c r="K27" s="39">
        <f>J27+F27+D27</f>
        <v>20389837.759999998</v>
      </c>
    </row>
    <row r="28" spans="2:11" ht="90" customHeight="1" x14ac:dyDescent="0.25">
      <c r="B28" s="27" t="s">
        <v>69</v>
      </c>
      <c r="C28" s="26" t="s">
        <v>43</v>
      </c>
      <c r="D28" s="43">
        <v>1807544</v>
      </c>
      <c r="E28" s="26" t="s">
        <v>37</v>
      </c>
      <c r="F28" s="43">
        <v>2332511.5</v>
      </c>
      <c r="G28" s="1"/>
      <c r="H28" s="43">
        <v>0</v>
      </c>
      <c r="I28" s="26"/>
      <c r="J28" s="43">
        <v>0</v>
      </c>
      <c r="K28" s="74">
        <f>D28+F28+H28+J28</f>
        <v>4140055.5</v>
      </c>
    </row>
    <row r="29" spans="2:11" ht="90" customHeight="1" x14ac:dyDescent="0.25">
      <c r="B29" s="38" t="s">
        <v>70</v>
      </c>
      <c r="C29" s="29" t="s">
        <v>71</v>
      </c>
      <c r="D29" s="1">
        <v>11699003</v>
      </c>
      <c r="E29" s="1" t="s">
        <v>37</v>
      </c>
      <c r="F29" s="1">
        <v>8250840.5</v>
      </c>
      <c r="G29" s="1"/>
      <c r="H29" s="1">
        <v>0</v>
      </c>
      <c r="I29" s="1" t="s">
        <v>72</v>
      </c>
      <c r="J29" s="1">
        <v>15225759</v>
      </c>
      <c r="K29" s="39">
        <f>+D29+F29+J29</f>
        <v>35175602.5</v>
      </c>
    </row>
    <row r="30" spans="2:11" ht="90" customHeight="1" x14ac:dyDescent="0.25">
      <c r="B30" s="27" t="s">
        <v>73</v>
      </c>
      <c r="C30" s="26" t="s">
        <v>131</v>
      </c>
      <c r="D30" s="1">
        <v>9043000</v>
      </c>
      <c r="E30" s="26" t="s">
        <v>28</v>
      </c>
      <c r="F30" s="1">
        <v>12149602</v>
      </c>
      <c r="G30" s="1"/>
      <c r="H30" s="1">
        <v>0</v>
      </c>
      <c r="I30" s="26" t="s">
        <v>74</v>
      </c>
      <c r="J30" s="1">
        <v>14288943.869999999</v>
      </c>
      <c r="K30" s="39">
        <f>D30+F30+H30+J30</f>
        <v>35481545.869999997</v>
      </c>
    </row>
    <row r="31" spans="2:11" ht="90" customHeight="1" x14ac:dyDescent="0.25">
      <c r="B31" s="52" t="s">
        <v>126</v>
      </c>
      <c r="C31" s="3" t="s">
        <v>75</v>
      </c>
      <c r="D31" s="1">
        <v>6670955</v>
      </c>
      <c r="E31" s="3" t="s">
        <v>37</v>
      </c>
      <c r="F31" s="1">
        <v>6747630</v>
      </c>
      <c r="G31" s="4"/>
      <c r="H31" s="1">
        <v>0</v>
      </c>
      <c r="I31" s="3" t="s">
        <v>76</v>
      </c>
      <c r="J31" s="1">
        <v>7080250</v>
      </c>
      <c r="K31" s="39">
        <f>D31+F31+H31+J31</f>
        <v>20498835</v>
      </c>
    </row>
    <row r="32" spans="2:11" ht="90" customHeight="1" x14ac:dyDescent="0.25">
      <c r="B32" s="27" t="s">
        <v>77</v>
      </c>
      <c r="C32" s="26" t="s">
        <v>43</v>
      </c>
      <c r="D32" s="37">
        <v>2441271</v>
      </c>
      <c r="E32" s="26" t="s">
        <v>78</v>
      </c>
      <c r="F32" s="37">
        <v>6833092.7199999997</v>
      </c>
      <c r="G32" s="1"/>
      <c r="H32" s="1">
        <v>0</v>
      </c>
      <c r="I32" s="28"/>
      <c r="J32" s="1">
        <v>0</v>
      </c>
      <c r="K32" s="39">
        <f>D32+F32+J32</f>
        <v>9274363.7199999988</v>
      </c>
    </row>
    <row r="33" spans="2:11" ht="90" customHeight="1" x14ac:dyDescent="0.25">
      <c r="B33" s="27" t="s">
        <v>79</v>
      </c>
      <c r="C33" s="26" t="s">
        <v>80</v>
      </c>
      <c r="D33" s="37">
        <v>22059785</v>
      </c>
      <c r="E33" s="26" t="s">
        <v>61</v>
      </c>
      <c r="F33" s="37">
        <v>59136891</v>
      </c>
      <c r="G33" s="1"/>
      <c r="H33" s="1">
        <v>0</v>
      </c>
      <c r="I33" s="26" t="s">
        <v>81</v>
      </c>
      <c r="J33" s="37">
        <v>341206</v>
      </c>
      <c r="K33" s="39">
        <f>+D33+F33+H33+J33</f>
        <v>81537882</v>
      </c>
    </row>
    <row r="34" spans="2:11" ht="90" customHeight="1" x14ac:dyDescent="0.25">
      <c r="B34" s="27" t="s">
        <v>82</v>
      </c>
      <c r="C34" s="26" t="s">
        <v>83</v>
      </c>
      <c r="D34" s="37">
        <v>8031767</v>
      </c>
      <c r="E34" s="26" t="s">
        <v>37</v>
      </c>
      <c r="F34" s="37">
        <v>7042496</v>
      </c>
      <c r="G34" s="1"/>
      <c r="H34" s="1">
        <v>0</v>
      </c>
      <c r="I34" s="26" t="s">
        <v>84</v>
      </c>
      <c r="J34" s="37">
        <v>11961383.73</v>
      </c>
      <c r="K34" s="71">
        <f>+D34+F34+H34+J34</f>
        <v>27035646.73</v>
      </c>
    </row>
    <row r="35" spans="2:11" ht="90" customHeight="1" x14ac:dyDescent="0.25">
      <c r="B35" s="27" t="s">
        <v>85</v>
      </c>
      <c r="C35" s="26" t="s">
        <v>86</v>
      </c>
      <c r="D35" s="37">
        <v>2724624.05</v>
      </c>
      <c r="E35" s="26" t="s">
        <v>61</v>
      </c>
      <c r="F35" s="37">
        <v>6720314</v>
      </c>
      <c r="G35" s="1"/>
      <c r="H35" s="37">
        <v>0</v>
      </c>
      <c r="I35" s="26"/>
      <c r="J35" s="37">
        <v>0</v>
      </c>
      <c r="K35" s="71">
        <f>D35+F35+H35+J35</f>
        <v>9444938.0500000007</v>
      </c>
    </row>
    <row r="36" spans="2:11" ht="90" customHeight="1" x14ac:dyDescent="0.25">
      <c r="B36" s="27" t="s">
        <v>87</v>
      </c>
      <c r="C36" s="26" t="s">
        <v>43</v>
      </c>
      <c r="D36" s="1">
        <v>3707266</v>
      </c>
      <c r="E36" s="26" t="s">
        <v>37</v>
      </c>
      <c r="F36" s="37">
        <v>7565680</v>
      </c>
      <c r="G36" s="1"/>
      <c r="H36" s="1">
        <v>0</v>
      </c>
      <c r="I36" s="1"/>
      <c r="J36" s="1">
        <v>0</v>
      </c>
      <c r="K36" s="39">
        <f>D36+F36+H36+J36</f>
        <v>11272946</v>
      </c>
    </row>
    <row r="37" spans="2:11" ht="90" customHeight="1" x14ac:dyDescent="0.25">
      <c r="B37" s="27" t="s">
        <v>88</v>
      </c>
      <c r="C37" s="26" t="s">
        <v>132</v>
      </c>
      <c r="D37" s="1">
        <v>12588807</v>
      </c>
      <c r="E37" s="26" t="s">
        <v>37</v>
      </c>
      <c r="F37" s="1">
        <v>15250795</v>
      </c>
      <c r="G37" s="1"/>
      <c r="H37" s="1">
        <v>0</v>
      </c>
      <c r="I37" s="1"/>
      <c r="J37" s="1">
        <v>0</v>
      </c>
      <c r="K37" s="39">
        <f>+D37+F37+H37+J37</f>
        <v>27839602</v>
      </c>
    </row>
    <row r="38" spans="2:11" ht="90" customHeight="1" x14ac:dyDescent="0.25">
      <c r="B38" s="27" t="s">
        <v>89</v>
      </c>
      <c r="C38" s="26" t="s">
        <v>90</v>
      </c>
      <c r="D38" s="1">
        <v>16066000</v>
      </c>
      <c r="E38" s="26" t="s">
        <v>37</v>
      </c>
      <c r="F38" s="1">
        <v>54655885</v>
      </c>
      <c r="G38" s="1"/>
      <c r="H38" s="1">
        <v>0</v>
      </c>
      <c r="I38" s="26" t="s">
        <v>91</v>
      </c>
      <c r="J38" s="1">
        <v>41860558.969999999</v>
      </c>
      <c r="K38" s="41">
        <f>+D38+F38+J38</f>
        <v>112582443.97</v>
      </c>
    </row>
    <row r="39" spans="2:11" ht="90" customHeight="1" x14ac:dyDescent="0.25">
      <c r="B39" s="32" t="s">
        <v>92</v>
      </c>
      <c r="C39" s="25" t="s">
        <v>93</v>
      </c>
      <c r="D39" s="1">
        <v>11109842</v>
      </c>
      <c r="E39" s="25" t="s">
        <v>61</v>
      </c>
      <c r="F39" s="1">
        <v>13130254.5</v>
      </c>
      <c r="G39" s="1"/>
      <c r="H39" s="1">
        <v>0</v>
      </c>
      <c r="I39" s="25" t="s">
        <v>94</v>
      </c>
      <c r="J39" s="1">
        <v>23538743.450000003</v>
      </c>
      <c r="K39" s="39">
        <f>D39+F39+H39+J39</f>
        <v>47778839.950000003</v>
      </c>
    </row>
    <row r="40" spans="2:11" ht="90" customHeight="1" x14ac:dyDescent="0.25">
      <c r="B40" s="27" t="s">
        <v>95</v>
      </c>
      <c r="C40" s="26" t="s">
        <v>43</v>
      </c>
      <c r="D40" s="37">
        <v>1101052.58</v>
      </c>
      <c r="E40" s="26" t="s">
        <v>61</v>
      </c>
      <c r="F40" s="37">
        <v>4229425</v>
      </c>
      <c r="G40" s="1"/>
      <c r="H40" s="44">
        <v>0</v>
      </c>
      <c r="I40" s="26" t="s">
        <v>96</v>
      </c>
      <c r="J40" s="37">
        <v>1136088</v>
      </c>
      <c r="K40" s="71">
        <f>SUM(J40,F40,D40)</f>
        <v>6466565.5800000001</v>
      </c>
    </row>
    <row r="41" spans="2:11" ht="90" customHeight="1" x14ac:dyDescent="0.25">
      <c r="B41" s="53" t="s">
        <v>97</v>
      </c>
      <c r="C41" s="40" t="s">
        <v>133</v>
      </c>
      <c r="D41" s="44">
        <v>29752390</v>
      </c>
      <c r="E41" s="40" t="s">
        <v>37</v>
      </c>
      <c r="F41" s="69">
        <v>12818559</v>
      </c>
      <c r="G41" s="44"/>
      <c r="H41" s="44">
        <v>0</v>
      </c>
      <c r="I41" s="40" t="s">
        <v>98</v>
      </c>
      <c r="J41" s="69">
        <v>760009</v>
      </c>
      <c r="K41" s="75">
        <f>D41+F41+H41+J41</f>
        <v>43330958</v>
      </c>
    </row>
    <row r="42" spans="2:11" ht="90" customHeight="1" x14ac:dyDescent="0.25">
      <c r="B42" s="27" t="s">
        <v>99</v>
      </c>
      <c r="C42" s="26" t="s">
        <v>132</v>
      </c>
      <c r="D42" s="37">
        <v>4204862.6500000004</v>
      </c>
      <c r="E42" s="26" t="s">
        <v>28</v>
      </c>
      <c r="F42" s="37">
        <v>5898456.8799999999</v>
      </c>
      <c r="G42" s="37"/>
      <c r="H42" s="44">
        <v>0</v>
      </c>
      <c r="I42" s="26" t="s">
        <v>100</v>
      </c>
      <c r="J42" s="37">
        <v>3279955.95</v>
      </c>
      <c r="K42" s="71">
        <f>SUM(J42,F42,D42)</f>
        <v>13383275.48</v>
      </c>
    </row>
    <row r="43" spans="2:11" ht="90" customHeight="1" x14ac:dyDescent="0.25">
      <c r="B43" s="27" t="s">
        <v>101</v>
      </c>
      <c r="C43" s="26" t="s">
        <v>102</v>
      </c>
      <c r="D43" s="1">
        <f>1916701+2872545+1854872</f>
        <v>6644118</v>
      </c>
      <c r="E43" s="26" t="s">
        <v>37</v>
      </c>
      <c r="F43" s="37">
        <v>5487349.5</v>
      </c>
      <c r="G43" s="1"/>
      <c r="H43" s="37">
        <v>0</v>
      </c>
      <c r="I43" s="26" t="s">
        <v>103</v>
      </c>
      <c r="J43" s="37">
        <v>6585766</v>
      </c>
      <c r="K43" s="71">
        <f>+D43+F43+J43</f>
        <v>18717233.5</v>
      </c>
    </row>
    <row r="44" spans="2:11" ht="90" customHeight="1" x14ac:dyDescent="0.25">
      <c r="B44" s="54" t="s">
        <v>104</v>
      </c>
      <c r="C44" s="60" t="s">
        <v>105</v>
      </c>
      <c r="D44" s="1">
        <v>355121.42</v>
      </c>
      <c r="E44" s="60" t="s">
        <v>106</v>
      </c>
      <c r="F44" s="1">
        <v>242355.64</v>
      </c>
      <c r="G44" s="1"/>
      <c r="H44" s="1">
        <v>0</v>
      </c>
      <c r="I44" s="2"/>
      <c r="J44" s="1">
        <v>0</v>
      </c>
      <c r="K44" s="39">
        <v>597477.06000000006</v>
      </c>
    </row>
    <row r="45" spans="2:11" ht="90" customHeight="1" x14ac:dyDescent="0.25">
      <c r="B45" s="32" t="s">
        <v>107</v>
      </c>
      <c r="C45" s="25" t="s">
        <v>108</v>
      </c>
      <c r="D45" s="1">
        <v>507267.77</v>
      </c>
      <c r="E45" s="25" t="s">
        <v>109</v>
      </c>
      <c r="F45" s="1">
        <v>126816.94</v>
      </c>
      <c r="G45" s="1"/>
      <c r="H45" s="1">
        <v>0</v>
      </c>
      <c r="I45" s="25"/>
      <c r="J45" s="1">
        <v>0</v>
      </c>
      <c r="K45" s="47">
        <f>D45+F45+H45+J45</f>
        <v>634084.71</v>
      </c>
    </row>
    <row r="46" spans="2:11" ht="90" customHeight="1" x14ac:dyDescent="0.25">
      <c r="B46" s="32" t="s">
        <v>110</v>
      </c>
      <c r="C46" s="25" t="s">
        <v>108</v>
      </c>
      <c r="D46" s="1">
        <v>231370.7</v>
      </c>
      <c r="E46" s="25" t="s">
        <v>109</v>
      </c>
      <c r="F46" s="1">
        <v>57842.67</v>
      </c>
      <c r="G46" s="1"/>
      <c r="H46" s="1">
        <v>0</v>
      </c>
      <c r="I46" s="25"/>
      <c r="J46" s="1">
        <v>0</v>
      </c>
      <c r="K46" s="47">
        <f t="shared" ref="K46:K47" si="0">D46+F46+H46+J46</f>
        <v>289213.37</v>
      </c>
    </row>
    <row r="47" spans="2:11" ht="90" customHeight="1" x14ac:dyDescent="0.25">
      <c r="B47" s="32" t="s">
        <v>111</v>
      </c>
      <c r="C47" s="25" t="s">
        <v>108</v>
      </c>
      <c r="D47" s="1">
        <v>42132.42</v>
      </c>
      <c r="E47" s="25" t="s">
        <v>109</v>
      </c>
      <c r="F47" s="1">
        <v>10533.1</v>
      </c>
      <c r="G47" s="1"/>
      <c r="H47" s="1">
        <v>0</v>
      </c>
      <c r="I47" s="25"/>
      <c r="J47" s="1">
        <v>0</v>
      </c>
      <c r="K47" s="47">
        <f t="shared" si="0"/>
        <v>52665.52</v>
      </c>
    </row>
    <row r="48" spans="2:11" ht="90" customHeight="1" x14ac:dyDescent="0.25">
      <c r="B48" s="32" t="s">
        <v>112</v>
      </c>
      <c r="C48" s="25" t="s">
        <v>108</v>
      </c>
      <c r="D48" s="1">
        <v>40065300</v>
      </c>
      <c r="E48" s="25" t="s">
        <v>109</v>
      </c>
      <c r="F48" s="1">
        <f>10117500+200000</f>
        <v>10317500</v>
      </c>
      <c r="G48" s="1"/>
      <c r="H48" s="1">
        <v>0</v>
      </c>
      <c r="I48" s="26"/>
      <c r="J48" s="1">
        <v>0</v>
      </c>
      <c r="K48" s="47">
        <f>D48+F48+H48+J48</f>
        <v>50382800</v>
      </c>
    </row>
    <row r="49" spans="2:11" ht="90" customHeight="1" x14ac:dyDescent="0.25">
      <c r="B49" s="32" t="s">
        <v>113</v>
      </c>
      <c r="C49" s="25" t="s">
        <v>108</v>
      </c>
      <c r="D49" s="1">
        <v>176820.84</v>
      </c>
      <c r="E49" s="25" t="s">
        <v>109</v>
      </c>
      <c r="F49" s="1">
        <v>1419327.27</v>
      </c>
      <c r="G49" s="1"/>
      <c r="H49" s="1">
        <v>0</v>
      </c>
      <c r="I49" s="26"/>
      <c r="J49" s="1">
        <v>0</v>
      </c>
      <c r="K49" s="47">
        <f>D49+F49+H49+J49</f>
        <v>1596148.11</v>
      </c>
    </row>
    <row r="50" spans="2:11" ht="90" customHeight="1" x14ac:dyDescent="0.25">
      <c r="B50" s="32" t="s">
        <v>114</v>
      </c>
      <c r="C50" s="25" t="s">
        <v>108</v>
      </c>
      <c r="D50" s="1">
        <v>35844778.280000001</v>
      </c>
      <c r="E50" s="25" t="s">
        <v>109</v>
      </c>
      <c r="F50" s="1">
        <v>19863324.469999999</v>
      </c>
      <c r="G50" s="1"/>
      <c r="H50" s="1">
        <v>0</v>
      </c>
      <c r="I50" s="26"/>
      <c r="J50" s="1">
        <v>0</v>
      </c>
      <c r="K50" s="47">
        <f>D50+F50+H50+J50</f>
        <v>55708102.75</v>
      </c>
    </row>
    <row r="51" spans="2:11" ht="90" customHeight="1" x14ac:dyDescent="0.25">
      <c r="B51" s="48" t="s">
        <v>115</v>
      </c>
      <c r="C51" s="49" t="s">
        <v>116</v>
      </c>
      <c r="D51" s="66">
        <v>4397648.34</v>
      </c>
      <c r="E51" s="49" t="s">
        <v>109</v>
      </c>
      <c r="F51" s="66">
        <v>4397648.34</v>
      </c>
      <c r="G51" s="66"/>
      <c r="H51" s="66">
        <v>0</v>
      </c>
      <c r="I51" s="61"/>
      <c r="J51" s="66">
        <v>0</v>
      </c>
      <c r="K51" s="50">
        <f>D51+F51+H51+J51</f>
        <v>8795296.6799999997</v>
      </c>
    </row>
    <row r="52" spans="2:11" ht="90" customHeight="1" x14ac:dyDescent="0.25">
      <c r="B52" s="52" t="s">
        <v>119</v>
      </c>
      <c r="C52" s="3" t="s">
        <v>117</v>
      </c>
      <c r="D52" s="4">
        <v>5387882973.0900002</v>
      </c>
      <c r="E52" s="3" t="s">
        <v>118</v>
      </c>
      <c r="F52" s="4">
        <v>630000000</v>
      </c>
      <c r="G52" s="4"/>
      <c r="H52" s="1">
        <v>0</v>
      </c>
      <c r="I52" s="3"/>
      <c r="J52" s="1">
        <v>0</v>
      </c>
      <c r="K52" s="76">
        <f>+D52+F52</f>
        <v>6017882973.0900002</v>
      </c>
    </row>
    <row r="53" spans="2:11" ht="90" customHeight="1" x14ac:dyDescent="0.25">
      <c r="B53" s="55" t="s">
        <v>120</v>
      </c>
      <c r="C53" s="62" t="s">
        <v>121</v>
      </c>
      <c r="D53" s="67">
        <v>13967106.520000177</v>
      </c>
      <c r="E53" s="62" t="s">
        <v>122</v>
      </c>
      <c r="F53" s="45">
        <v>3383146.3600000003</v>
      </c>
      <c r="G53" s="45"/>
      <c r="H53" s="1">
        <v>0</v>
      </c>
      <c r="I53" s="3"/>
      <c r="J53" s="1">
        <v>0</v>
      </c>
      <c r="K53" s="77">
        <f>D53+F53+H53+J53</f>
        <v>17350252.880000178</v>
      </c>
    </row>
    <row r="54" spans="2:11" ht="90" customHeight="1" x14ac:dyDescent="0.25">
      <c r="B54" s="32" t="s">
        <v>123</v>
      </c>
      <c r="C54" s="63" t="s">
        <v>124</v>
      </c>
      <c r="D54" s="67">
        <v>146007551.99000001</v>
      </c>
      <c r="E54" s="63" t="s">
        <v>125</v>
      </c>
      <c r="F54" s="45">
        <v>73439931.530000001</v>
      </c>
      <c r="G54" s="70"/>
      <c r="H54" s="1">
        <v>0</v>
      </c>
      <c r="I54" s="3"/>
      <c r="J54" s="1">
        <v>0</v>
      </c>
      <c r="K54" s="46">
        <f>D54+F54+H54+J54</f>
        <v>219447483.52000001</v>
      </c>
    </row>
  </sheetData>
  <mergeCells count="9">
    <mergeCell ref="I5:J5"/>
    <mergeCell ref="K5:K7"/>
    <mergeCell ref="B2:K2"/>
    <mergeCell ref="B3:K3"/>
    <mergeCell ref="B4:K4"/>
    <mergeCell ref="B5:B6"/>
    <mergeCell ref="C5:D5"/>
    <mergeCell ref="E5:F5"/>
    <mergeCell ref="G5:H5"/>
  </mergeCells>
  <pageMargins left="0.7" right="0.7" top="0.75" bottom="0.75" header="0.3" footer="0.3"/>
  <ignoredErrors>
    <ignoredError sqref="K13 K29 K25 K40:K41 K52 K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 3T2019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JESUS ENRIQUE</cp:lastModifiedBy>
  <dcterms:created xsi:type="dcterms:W3CDTF">2019-07-29T16:37:16Z</dcterms:created>
  <dcterms:modified xsi:type="dcterms:W3CDTF">2019-10-29T22:00:30Z</dcterms:modified>
</cp:coreProperties>
</file>