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8915" windowHeight="11790"/>
  </bookViews>
  <sheets>
    <sheet name="Hoja2" sheetId="13" r:id="rId1"/>
  </sheets>
  <calcPr calcId="145621"/>
</workbook>
</file>

<file path=xl/calcChain.xml><?xml version="1.0" encoding="utf-8"?>
<calcChain xmlns="http://schemas.openxmlformats.org/spreadsheetml/2006/main">
  <c r="H65" i="13" l="1"/>
  <c r="H45" i="13" l="1"/>
  <c r="G45" i="13"/>
  <c r="H44" i="13"/>
  <c r="G44" i="13"/>
  <c r="H43" i="13"/>
  <c r="G43" i="13"/>
  <c r="H42" i="13"/>
  <c r="G42" i="13"/>
  <c r="G34" i="13"/>
  <c r="H20" i="13"/>
  <c r="H34" i="13" s="1"/>
  <c r="H67" i="13" l="1"/>
  <c r="G61" i="13"/>
  <c r="G67" i="13" s="1"/>
  <c r="H61" i="13"/>
</calcChain>
</file>

<file path=xl/sharedStrings.xml><?xml version="1.0" encoding="utf-8"?>
<sst xmlns="http://schemas.openxmlformats.org/spreadsheetml/2006/main" count="87" uniqueCount="48">
  <si>
    <t xml:space="preserve"> </t>
  </si>
  <si>
    <t>GOBIERNO DEL ESTADO DE MEXICO</t>
  </si>
  <si>
    <t xml:space="preserve">Estado Analitico de la Deuda y Otros Pasivos </t>
  </si>
  <si>
    <t>preliminares</t>
  </si>
  <si>
    <t>(miles de pesos)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</si>
  <si>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</si>
  <si>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</si>
  <si>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</si>
  <si>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</si>
  <si>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</si>
  <si>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</si>
  <si>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</si>
  <si>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</si>
  <si>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</si>
  <si>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</si>
  <si>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</si>
  <si>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</si>
  <si>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</si>
  <si>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</si>
  <si>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</si>
  <si>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</si>
  <si>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Bancomer S.A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</si>
  <si>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</si>
  <si>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</si>
  <si>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</si>
  <si>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</si>
  <si>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</si>
  <si>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</si>
  <si>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</si>
  <si>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</si>
  <si>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</si>
  <si>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</si>
  <si>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</si>
  <si>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</si>
  <si>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</si>
  <si>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Vias Consecionadas del Norte S.A</t>
  </si>
  <si>
    <t>Casa de Proyectos S.A</t>
  </si>
  <si>
    <t>FRAPIMEX</t>
  </si>
  <si>
    <t>Construcción y Señalamiento S.A</t>
  </si>
  <si>
    <t>LAUNAK S,A</t>
  </si>
  <si>
    <t>Arrendamientos Financieros:</t>
  </si>
  <si>
    <t>Subtotal Largo Plazo</t>
  </si>
  <si>
    <t xml:space="preserve">Otros Pasivos </t>
  </si>
  <si>
    <t xml:space="preserve">TOTAL DEUDA Y OTROS PASIVOS </t>
  </si>
  <si>
    <t>Construcciones Majora S.A</t>
  </si>
  <si>
    <t>Innova Slauffle S.A</t>
  </si>
  <si>
    <t>Del 01 de Enero de 2019 al 30 de Junio de 2019</t>
  </si>
  <si>
    <t>Bono Cupon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</si>
</sst>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sz val="14"/>
      <color theme="1"/>
      <name val="Frutiger LT Std 45 Light"/>
      <family val="2"/>
    </font>
    <font>
      <sz val="12"/>
      <color theme="1"/>
      <name val="Frutiger LT Std 45 Light"/>
      <family val="2"/>
    </font>
    <font>
      <sz val="10"/>
      <color theme="1"/>
      <name val="Frutiger LT Std 45 Light"/>
      <family val="2"/>
    </font>
    <font>
      <b/>
      <sz val="15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5" fillId="0" borderId="0" xfId="0" applyFont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2" borderId="17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8" xfId="0" applyFont="1" applyBorder="1"/>
    <xf numFmtId="0" fontId="5" fillId="0" borderId="11" xfId="0" applyFont="1" applyBorder="1"/>
    <xf numFmtId="0" fontId="2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5" fillId="0" borderId="14" xfId="0" applyFont="1" applyBorder="1"/>
    <xf numFmtId="0" fontId="6" fillId="0" borderId="12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5" fillId="0" borderId="14" xfId="0" applyFont="1" applyBorder="1" applyAlignment="1">
      <alignment horizontal="center"/>
    </xf>
    <xf numFmtId="4" fontId="5" fillId="0" borderId="0" xfId="0" applyNumberFormat="1" applyFont="1" applyBorder="1"/>
    <xf numFmtId="4" fontId="5" fillId="0" borderId="14" xfId="0" applyNumberFormat="1" applyFont="1" applyBorder="1" applyAlignment="1">
      <alignment horizontal="center"/>
    </xf>
    <xf numFmtId="164" fontId="5" fillId="0" borderId="14" xfId="0" applyNumberFormat="1" applyFont="1" applyBorder="1"/>
    <xf numFmtId="0" fontId="6" fillId="2" borderId="12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7" fillId="2" borderId="14" xfId="0" applyFont="1" applyFill="1" applyBorder="1" applyAlignment="1">
      <alignment horizontal="center"/>
    </xf>
    <xf numFmtId="164" fontId="2" fillId="2" borderId="14" xfId="0" applyNumberFormat="1" applyFont="1" applyFill="1" applyBorder="1"/>
    <xf numFmtId="0" fontId="7" fillId="0" borderId="14" xfId="0" applyFont="1" applyBorder="1" applyAlignment="1">
      <alignment horizontal="center"/>
    </xf>
    <xf numFmtId="0" fontId="7" fillId="2" borderId="14" xfId="0" applyFont="1" applyFill="1" applyBorder="1"/>
    <xf numFmtId="0" fontId="2" fillId="2" borderId="14" xfId="0" applyFont="1" applyFill="1" applyBorder="1"/>
    <xf numFmtId="164" fontId="8" fillId="0" borderId="14" xfId="0" applyNumberFormat="1" applyFont="1" applyBorder="1"/>
    <xf numFmtId="0" fontId="6" fillId="2" borderId="0" xfId="0" applyFont="1" applyFill="1" applyBorder="1"/>
    <xf numFmtId="0" fontId="1" fillId="2" borderId="14" xfId="0" applyFont="1" applyFill="1" applyBorder="1"/>
    <xf numFmtId="164" fontId="1" fillId="2" borderId="14" xfId="0" applyNumberFormat="1" applyFont="1" applyFill="1" applyBorder="1"/>
    <xf numFmtId="0" fontId="5" fillId="0" borderId="15" xfId="0" applyFont="1" applyBorder="1"/>
    <xf numFmtId="0" fontId="5" fillId="0" borderId="16" xfId="0" applyFont="1" applyBorder="1"/>
    <xf numFmtId="0" fontId="5" fillId="0" borderId="19" xfId="0" applyFont="1" applyBorder="1"/>
    <xf numFmtId="0" fontId="5" fillId="0" borderId="17" xfId="0" applyFont="1" applyBorder="1"/>
    <xf numFmtId="164" fontId="5" fillId="0" borderId="0" xfId="0" applyNumberFormat="1" applyFont="1"/>
    <xf numFmtId="4" fontId="9" fillId="0" borderId="0" xfId="0" applyNumberFormat="1" applyFont="1" applyBorder="1"/>
    <xf numFmtId="4" fontId="9" fillId="0" borderId="14" xfId="0" applyNumberFormat="1" applyFont="1" applyBorder="1" applyAlignment="1">
      <alignment horizontal="center"/>
    </xf>
    <xf numFmtId="164" fontId="9" fillId="0" borderId="14" xfId="0" applyNumberFormat="1" applyFont="1" applyBorder="1"/>
    <xf numFmtId="164" fontId="3" fillId="0" borderId="14" xfId="0" applyNumberFormat="1" applyFont="1" applyBorder="1"/>
    <xf numFmtId="164" fontId="0" fillId="0" borderId="0" xfId="0" applyNumberFormat="1"/>
    <xf numFmtId="4" fontId="0" fillId="0" borderId="0" xfId="0" applyNumberFormat="1"/>
    <xf numFmtId="0" fontId="10" fillId="2" borderId="13" xfId="0" applyFont="1" applyFill="1" applyBorder="1"/>
    <xf numFmtId="0" fontId="3" fillId="2" borderId="1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5"/>
  <sheetViews>
    <sheetView tabSelected="1" workbookViewId="0">
      <selection activeCell="M68" sqref="M68"/>
    </sheetView>
  </sheetViews>
  <sheetFormatPr baseColWidth="10" defaultColWidth="11.42578125" defaultRowHeight="15"/>
  <cols>
    <col min="1" max="1" width="1.42578125" style="1" customWidth="1"/>
    <col min="2" max="2" width="2.7109375" style="1" customWidth="1"/>
    <col min="3" max="3" width="6.140625" style="1" customWidth="1"/>
    <col min="4" max="4" width="47.85546875" style="1" customWidth="1"/>
    <col min="5" max="5" width="16.5703125" style="1" customWidth="1"/>
    <col min="6" max="6" width="20.28515625" style="1" customWidth="1"/>
    <col min="7" max="7" width="24.28515625" style="1" customWidth="1"/>
    <col min="8" max="8" width="22.140625" style="1" customWidth="1"/>
    <col min="9" max="9" width="4.42578125" style="1" customWidth="1"/>
    <col min="10" max="10" width="17.7109375" style="1" customWidth="1"/>
    <col min="11" max="16384" width="11.42578125" style="1"/>
  </cols>
  <sheetData>
    <row r="1" spans="2:8" thickBot="1">
      <c r="H1" s="1" t="s">
        <v>0</v>
      </c>
    </row>
    <row r="2" spans="2:8" ht="21">
      <c r="B2" s="2" t="s">
        <v>1</v>
      </c>
      <c r="C2" s="3"/>
      <c r="D2" s="3"/>
      <c r="E2" s="3"/>
      <c r="F2" s="3"/>
      <c r="G2" s="4"/>
      <c r="H2" s="5"/>
    </row>
    <row r="3" spans="2:8" ht="18">
      <c r="B3" s="6" t="s">
        <v>2</v>
      </c>
      <c r="C3" s="7"/>
      <c r="D3" s="7"/>
      <c r="E3" s="7"/>
      <c r="F3" s="7"/>
      <c r="G3" s="8"/>
      <c r="H3" s="9"/>
    </row>
    <row r="4" spans="2:8" ht="18">
      <c r="B4" s="6" t="s">
        <v>46</v>
      </c>
      <c r="C4" s="7"/>
      <c r="D4" s="7"/>
      <c r="E4" s="7"/>
      <c r="F4" s="7"/>
      <c r="G4" s="8"/>
      <c r="H4" s="9"/>
    </row>
    <row r="5" spans="2:8" ht="18">
      <c r="B5" s="10" t="s">
        <v>3</v>
      </c>
      <c r="C5" s="7"/>
      <c r="D5" s="7"/>
      <c r="E5" s="7"/>
      <c r="F5" s="7"/>
      <c r="G5" s="8"/>
      <c r="H5" s="9"/>
    </row>
    <row r="6" spans="2:8" thickBot="1">
      <c r="B6" s="11" t="s">
        <v>4</v>
      </c>
      <c r="C6" s="12"/>
      <c r="D6" s="12"/>
      <c r="E6" s="12"/>
      <c r="F6" s="12"/>
      <c r="G6" s="12"/>
      <c r="H6" s="13"/>
    </row>
    <row r="7" spans="2:8" ht="14.45">
      <c r="B7" s="14"/>
      <c r="C7" s="14"/>
      <c r="D7" s="14"/>
      <c r="E7" s="14"/>
      <c r="F7" s="14"/>
      <c r="G7" s="14"/>
      <c r="H7" s="14"/>
    </row>
    <row r="8" spans="2:8" ht="15.6">
      <c r="B8" s="15"/>
      <c r="C8" s="16"/>
      <c r="D8" s="16"/>
      <c r="E8" s="17" t="s">
        <v>5</v>
      </c>
      <c r="F8" s="17" t="s">
        <v>6</v>
      </c>
      <c r="G8" s="17" t="s">
        <v>7</v>
      </c>
      <c r="H8" s="17" t="s">
        <v>8</v>
      </c>
    </row>
    <row r="9" spans="2:8" ht="15.6">
      <c r="B9" s="63" t="s">
        <v>9</v>
      </c>
      <c r="C9" s="64"/>
      <c r="D9" s="65"/>
      <c r="E9" s="18" t="s">
        <v>10</v>
      </c>
      <c r="F9" s="18" t="s">
        <v>11</v>
      </c>
      <c r="G9" s="18" t="s">
        <v>12</v>
      </c>
      <c r="H9" s="18" t="s">
        <v>13</v>
      </c>
    </row>
    <row r="10" spans="2:8" ht="15.6">
      <c r="B10" s="19"/>
      <c r="C10" s="20"/>
      <c r="D10" s="20"/>
      <c r="E10" s="21"/>
      <c r="F10" s="21" t="s">
        <v>14</v>
      </c>
      <c r="G10" s="22">
        <v>43101</v>
      </c>
      <c r="H10" s="22">
        <v>43646</v>
      </c>
    </row>
    <row r="11" spans="2:8" ht="14.45">
      <c r="B11" s="23"/>
      <c r="C11" s="24"/>
      <c r="D11" s="25"/>
      <c r="E11" s="26"/>
      <c r="F11" s="26"/>
      <c r="G11" s="26"/>
      <c r="H11" s="26"/>
    </row>
    <row r="12" spans="2:8" ht="18">
      <c r="B12" s="27" t="s">
        <v>15</v>
      </c>
      <c r="C12" s="28"/>
      <c r="D12" s="29"/>
      <c r="E12" s="30"/>
      <c r="F12" s="30"/>
      <c r="G12" s="30"/>
      <c r="H12" s="30"/>
    </row>
    <row r="13" spans="2:8" ht="14.45">
      <c r="B13" s="31"/>
      <c r="C13" s="28"/>
      <c r="D13" s="29"/>
      <c r="E13" s="30"/>
      <c r="F13" s="30"/>
      <c r="G13" s="30"/>
      <c r="H13" s="30"/>
    </row>
    <row r="14" spans="2:8" ht="15.6">
      <c r="B14" s="32"/>
      <c r="C14" s="33"/>
      <c r="D14" s="33" t="s">
        <v>16</v>
      </c>
      <c r="E14" s="30"/>
      <c r="F14" s="30"/>
      <c r="G14" s="30"/>
      <c r="H14" s="30"/>
    </row>
    <row r="15" spans="2:8" ht="15.6">
      <c r="B15" s="32"/>
      <c r="C15" s="33"/>
      <c r="D15" s="34"/>
      <c r="E15" s="30"/>
      <c r="F15" s="30"/>
      <c r="G15" s="30"/>
      <c r="H15" s="30"/>
    </row>
    <row r="16" spans="2:8" ht="15.6">
      <c r="B16" s="32"/>
      <c r="C16" s="33" t="s">
        <v>17</v>
      </c>
      <c r="D16" s="34"/>
      <c r="E16" s="30"/>
      <c r="F16" s="30"/>
      <c r="G16" s="30"/>
      <c r="H16" s="30"/>
    </row>
    <row r="17" spans="2:10" ht="15.6">
      <c r="B17" s="32"/>
      <c r="C17" s="33"/>
      <c r="D17" s="34"/>
      <c r="E17" s="30"/>
      <c r="F17" s="30"/>
      <c r="G17" s="30"/>
      <c r="H17" s="30"/>
    </row>
    <row r="18" spans="2:10" ht="15.75">
      <c r="B18" s="32"/>
      <c r="C18" s="33"/>
      <c r="D18" s="34" t="s">
        <v>18</v>
      </c>
      <c r="E18" s="35"/>
      <c r="F18" s="30"/>
      <c r="G18" s="30"/>
      <c r="H18" s="30"/>
    </row>
    <row r="19" spans="2:10" ht="14.45">
      <c r="B19" s="31"/>
      <c r="C19" s="28"/>
      <c r="D19" s="29"/>
      <c r="E19" s="30"/>
      <c r="F19" s="30"/>
      <c r="G19" s="30"/>
      <c r="H19" s="30"/>
    </row>
    <row r="20" spans="2:10">
      <c r="B20" s="31"/>
      <c r="C20" s="28"/>
      <c r="D20" s="56" t="s">
        <v>21</v>
      </c>
      <c r="E20" s="57" t="s">
        <v>19</v>
      </c>
      <c r="F20" s="57" t="s">
        <v>20</v>
      </c>
      <c r="G20" s="58">
        <v>18796.3</v>
      </c>
      <c r="H20" s="58">
        <f>18796.3+3791.6-10161.6</f>
        <v>12426.299999999997</v>
      </c>
      <c r="J20" s="61"/>
    </row>
    <row r="21" spans="2:10">
      <c r="B21" s="31"/>
      <c r="C21" s="28"/>
      <c r="D21" s="56" t="s">
        <v>22</v>
      </c>
      <c r="E21" s="57" t="s">
        <v>19</v>
      </c>
      <c r="F21" s="57" t="s">
        <v>20</v>
      </c>
      <c r="G21" s="58">
        <v>113043.7</v>
      </c>
      <c r="H21" s="58">
        <v>58449.1</v>
      </c>
      <c r="J21" s="61"/>
    </row>
    <row r="22" spans="2:10">
      <c r="B22" s="31"/>
      <c r="C22" s="28"/>
      <c r="D22" s="56" t="s">
        <v>23</v>
      </c>
      <c r="E22" s="57" t="s">
        <v>19</v>
      </c>
      <c r="F22" s="57" t="s">
        <v>20</v>
      </c>
      <c r="G22" s="58">
        <v>147820.70000000001</v>
      </c>
      <c r="H22" s="58">
        <v>76652.100000000006</v>
      </c>
      <c r="J22" s="61"/>
    </row>
    <row r="23" spans="2:10">
      <c r="B23" s="31"/>
      <c r="C23" s="28"/>
      <c r="D23" s="56" t="s">
        <v>24</v>
      </c>
      <c r="E23" s="57" t="s">
        <v>19</v>
      </c>
      <c r="F23" s="57" t="s">
        <v>20</v>
      </c>
      <c r="G23" s="58">
        <v>17148.7</v>
      </c>
      <c r="H23" s="58">
        <v>9049.2999999999993</v>
      </c>
      <c r="J23" s="61"/>
    </row>
    <row r="24" spans="2:10" ht="14.45">
      <c r="B24" s="31"/>
      <c r="C24" s="28"/>
      <c r="D24" s="36"/>
      <c r="E24" s="37"/>
      <c r="F24" s="37"/>
      <c r="G24" s="38"/>
      <c r="H24" s="38"/>
      <c r="J24" s="61"/>
    </row>
    <row r="25" spans="2:10" ht="15.6">
      <c r="B25" s="31"/>
      <c r="C25" s="33"/>
      <c r="D25" s="29" t="s">
        <v>25</v>
      </c>
      <c r="E25" s="35"/>
      <c r="F25" s="35"/>
      <c r="G25" s="38"/>
      <c r="H25" s="38"/>
      <c r="J25" s="61"/>
    </row>
    <row r="26" spans="2:10" ht="15.6">
      <c r="B26" s="31"/>
      <c r="C26" s="33"/>
      <c r="D26" s="29" t="s">
        <v>26</v>
      </c>
      <c r="E26" s="35"/>
      <c r="F26" s="35"/>
      <c r="G26" s="38"/>
      <c r="H26" s="38"/>
      <c r="J26" s="61"/>
    </row>
    <row r="27" spans="2:10" ht="15.6">
      <c r="B27" s="31"/>
      <c r="C27" s="33"/>
      <c r="D27" s="29"/>
      <c r="E27" s="35"/>
      <c r="F27" s="35"/>
      <c r="G27" s="38"/>
      <c r="H27" s="38"/>
      <c r="J27" s="61"/>
    </row>
    <row r="28" spans="2:10" ht="15.6">
      <c r="B28" s="31"/>
      <c r="C28" s="33" t="s">
        <v>27</v>
      </c>
      <c r="D28" s="29"/>
      <c r="E28" s="35"/>
      <c r="F28" s="35"/>
      <c r="G28" s="38"/>
      <c r="H28" s="38"/>
      <c r="J28" s="61"/>
    </row>
    <row r="29" spans="2:10" ht="15.6">
      <c r="B29" s="31"/>
      <c r="C29" s="33"/>
      <c r="D29" s="28" t="s">
        <v>28</v>
      </c>
      <c r="E29" s="35"/>
      <c r="F29" s="35"/>
      <c r="G29" s="38"/>
      <c r="H29" s="38"/>
    </row>
    <row r="30" spans="2:10" ht="15.6">
      <c r="B30" s="31"/>
      <c r="C30" s="33"/>
      <c r="D30" s="28" t="s">
        <v>29</v>
      </c>
      <c r="E30" s="35"/>
      <c r="F30" s="35"/>
      <c r="G30" s="38"/>
      <c r="H30" s="38"/>
      <c r="J30" s="61"/>
    </row>
    <row r="31" spans="2:10" ht="15.6">
      <c r="B31" s="31"/>
      <c r="C31" s="33"/>
      <c r="D31" s="28" t="s">
        <v>30</v>
      </c>
      <c r="E31" s="35"/>
      <c r="F31" s="35"/>
      <c r="G31" s="38"/>
      <c r="H31" s="38"/>
    </row>
    <row r="32" spans="2:10" ht="15.6">
      <c r="B32" s="31"/>
      <c r="C32" s="33"/>
      <c r="D32" s="29" t="s">
        <v>26</v>
      </c>
      <c r="E32" s="35"/>
      <c r="F32" s="35"/>
      <c r="G32" s="38"/>
      <c r="H32" s="38"/>
    </row>
    <row r="33" spans="2:10" ht="14.45">
      <c r="B33" s="31"/>
      <c r="C33" s="28"/>
      <c r="D33" s="29"/>
      <c r="E33" s="35"/>
      <c r="F33" s="35"/>
      <c r="G33" s="38"/>
      <c r="H33" s="38"/>
    </row>
    <row r="34" spans="2:10" ht="18">
      <c r="B34" s="39"/>
      <c r="C34" s="40" t="s">
        <v>31</v>
      </c>
      <c r="D34" s="41"/>
      <c r="E34" s="42"/>
      <c r="F34" s="42"/>
      <c r="G34" s="43">
        <f>SUM(G20:G33)</f>
        <v>296809.40000000002</v>
      </c>
      <c r="H34" s="43">
        <f>SUM(H20:H33)</f>
        <v>156576.79999999999</v>
      </c>
    </row>
    <row r="35" spans="2:10" ht="14.45">
      <c r="B35" s="31"/>
      <c r="C35" s="28"/>
      <c r="D35" s="29"/>
      <c r="E35" s="35"/>
      <c r="F35" s="35"/>
      <c r="G35" s="38"/>
      <c r="H35" s="38"/>
    </row>
    <row r="36" spans="2:10" ht="15.75">
      <c r="B36" s="31"/>
      <c r="C36" s="33"/>
      <c r="D36" s="34" t="s">
        <v>32</v>
      </c>
      <c r="E36" s="35"/>
      <c r="F36" s="35"/>
      <c r="G36" s="38"/>
      <c r="H36" s="38"/>
    </row>
    <row r="37" spans="2:10" ht="15.75">
      <c r="B37" s="31"/>
      <c r="C37" s="33"/>
      <c r="D37" s="34"/>
      <c r="E37" s="35"/>
      <c r="F37" s="35"/>
      <c r="G37" s="38"/>
      <c r="H37" s="38"/>
    </row>
    <row r="38" spans="2:10" ht="15.75">
      <c r="B38" s="32"/>
      <c r="C38" s="33" t="s">
        <v>33</v>
      </c>
      <c r="D38" s="34"/>
      <c r="E38" s="35"/>
      <c r="F38" s="35"/>
      <c r="G38" s="38"/>
      <c r="H38" s="38"/>
    </row>
    <row r="39" spans="2:10" ht="15.75">
      <c r="B39" s="32"/>
      <c r="C39" s="33"/>
      <c r="D39" s="34"/>
      <c r="E39" s="35" t="s">
        <v>0</v>
      </c>
      <c r="F39" s="35"/>
      <c r="G39" s="38"/>
      <c r="H39" s="38"/>
    </row>
    <row r="40" spans="2:10" ht="15.75">
      <c r="B40" s="32"/>
      <c r="C40" s="33"/>
      <c r="D40" s="34" t="s">
        <v>18</v>
      </c>
      <c r="E40" s="35"/>
      <c r="F40" s="35"/>
      <c r="G40" s="38"/>
      <c r="H40" s="38"/>
    </row>
    <row r="41" spans="2:10">
      <c r="B41" s="31"/>
      <c r="C41" s="28"/>
      <c r="D41" s="29"/>
      <c r="E41" s="35"/>
      <c r="F41" s="35"/>
      <c r="G41" s="38"/>
      <c r="H41" s="38"/>
    </row>
    <row r="42" spans="2:10">
      <c r="B42" s="31"/>
      <c r="C42" s="28"/>
      <c r="D42" s="56" t="s">
        <v>21</v>
      </c>
      <c r="E42" s="57" t="s">
        <v>19</v>
      </c>
      <c r="F42" s="57" t="s">
        <v>20</v>
      </c>
      <c r="G42" s="58">
        <f>9608822.1-18796.3</f>
        <v>9590025.7999999989</v>
      </c>
      <c r="H42" s="58">
        <f>9590025.8+525839.3</f>
        <v>10115865.100000001</v>
      </c>
    </row>
    <row r="43" spans="2:10">
      <c r="B43" s="31"/>
      <c r="C43" s="28"/>
      <c r="D43" s="56" t="s">
        <v>34</v>
      </c>
      <c r="E43" s="57" t="s">
        <v>19</v>
      </c>
      <c r="F43" s="57" t="s">
        <v>20</v>
      </c>
      <c r="G43" s="58">
        <f>3587108.3-113043.7</f>
        <v>3474064.5999999996</v>
      </c>
      <c r="H43" s="58">
        <f>3587108.3-113043.7</f>
        <v>3474064.5999999996</v>
      </c>
    </row>
    <row r="44" spans="2:10">
      <c r="B44" s="31"/>
      <c r="C44" s="28"/>
      <c r="D44" s="56" t="s">
        <v>23</v>
      </c>
      <c r="E44" s="57" t="s">
        <v>19</v>
      </c>
      <c r="F44" s="57" t="s">
        <v>20</v>
      </c>
      <c r="G44" s="58">
        <f>13659501.7-147820.7</f>
        <v>13511681</v>
      </c>
      <c r="H44" s="58">
        <f>13659501.7-147820.7</f>
        <v>13511681</v>
      </c>
      <c r="J44" s="60"/>
    </row>
    <row r="45" spans="2:10">
      <c r="B45" s="31"/>
      <c r="C45" s="28"/>
      <c r="D45" s="56" t="s">
        <v>24</v>
      </c>
      <c r="E45" s="57" t="s">
        <v>19</v>
      </c>
      <c r="F45" s="57" t="s">
        <v>20</v>
      </c>
      <c r="G45" s="58">
        <f>13060214.6-17148.7</f>
        <v>13043065.9</v>
      </c>
      <c r="H45" s="58">
        <f>13060214.6-17148.7+128931.1</f>
        <v>13171997</v>
      </c>
    </row>
    <row r="46" spans="2:10">
      <c r="B46" s="31"/>
      <c r="C46" s="28"/>
      <c r="D46" s="56" t="s">
        <v>44</v>
      </c>
      <c r="E46" s="57" t="s">
        <v>19</v>
      </c>
      <c r="F46" s="57" t="s">
        <v>20</v>
      </c>
      <c r="G46" s="58">
        <v>7022.5</v>
      </c>
      <c r="H46" s="58">
        <v>0</v>
      </c>
    </row>
    <row r="47" spans="2:10">
      <c r="B47" s="31"/>
      <c r="C47" s="28"/>
      <c r="D47" s="56" t="s">
        <v>35</v>
      </c>
      <c r="E47" s="57" t="s">
        <v>19</v>
      </c>
      <c r="F47" s="57" t="s">
        <v>20</v>
      </c>
      <c r="G47" s="58">
        <v>1207.7</v>
      </c>
      <c r="H47" s="58">
        <v>0</v>
      </c>
    </row>
    <row r="48" spans="2:10">
      <c r="B48" s="31"/>
      <c r="C48" s="28"/>
      <c r="D48" s="56" t="s">
        <v>39</v>
      </c>
      <c r="E48" s="57" t="s">
        <v>19</v>
      </c>
      <c r="F48" s="57" t="s">
        <v>20</v>
      </c>
      <c r="G48" s="58">
        <v>36496.800000000003</v>
      </c>
      <c r="H48" s="58">
        <v>0</v>
      </c>
    </row>
    <row r="49" spans="2:10">
      <c r="B49" s="31"/>
      <c r="C49" s="28"/>
      <c r="D49" s="56" t="s">
        <v>36</v>
      </c>
      <c r="E49" s="57" t="s">
        <v>19</v>
      </c>
      <c r="F49" s="57" t="s">
        <v>20</v>
      </c>
      <c r="G49" s="58">
        <v>267.60000000000002</v>
      </c>
      <c r="H49" s="58">
        <v>0</v>
      </c>
    </row>
    <row r="50" spans="2:10">
      <c r="B50" s="31"/>
      <c r="C50" s="28"/>
      <c r="D50" s="56" t="s">
        <v>37</v>
      </c>
      <c r="E50" s="57" t="s">
        <v>19</v>
      </c>
      <c r="F50" s="57" t="s">
        <v>20</v>
      </c>
      <c r="G50" s="58">
        <v>2187.1</v>
      </c>
      <c r="H50" s="58">
        <v>2187.1</v>
      </c>
    </row>
    <row r="51" spans="2:10">
      <c r="B51" s="31"/>
      <c r="C51" s="28"/>
      <c r="D51" s="56" t="s">
        <v>38</v>
      </c>
      <c r="E51" s="57" t="s">
        <v>19</v>
      </c>
      <c r="F51" s="57" t="s">
        <v>20</v>
      </c>
      <c r="G51" s="58">
        <v>1187.7</v>
      </c>
      <c r="H51" s="58">
        <v>1187.7</v>
      </c>
    </row>
    <row r="52" spans="2:10">
      <c r="B52" s="31"/>
      <c r="C52" s="28"/>
      <c r="D52" s="56" t="s">
        <v>45</v>
      </c>
      <c r="E52" s="57" t="s">
        <v>19</v>
      </c>
      <c r="F52" s="57" t="s">
        <v>20</v>
      </c>
      <c r="G52" s="58">
        <v>4796.8999999999996</v>
      </c>
      <c r="H52" s="58">
        <v>0</v>
      </c>
    </row>
    <row r="53" spans="2:10" ht="15.75">
      <c r="B53" s="31"/>
      <c r="C53" s="33"/>
      <c r="D53" s="29" t="s">
        <v>40</v>
      </c>
      <c r="E53" s="35"/>
      <c r="F53" s="35"/>
      <c r="G53" s="38"/>
      <c r="H53" s="38"/>
    </row>
    <row r="54" spans="2:10" ht="15.75">
      <c r="B54" s="31"/>
      <c r="C54" s="33"/>
      <c r="D54" s="29"/>
      <c r="E54" s="35"/>
      <c r="F54" s="35"/>
      <c r="G54" s="38"/>
      <c r="H54" s="38"/>
    </row>
    <row r="55" spans="2:10" ht="18">
      <c r="B55" s="31"/>
      <c r="C55" s="33" t="s">
        <v>27</v>
      </c>
      <c r="D55" s="29"/>
      <c r="E55" s="35"/>
      <c r="F55" s="44"/>
      <c r="G55" s="38"/>
      <c r="H55" s="38"/>
    </row>
    <row r="56" spans="2:10" ht="15.75">
      <c r="B56" s="31"/>
      <c r="C56" s="33"/>
      <c r="D56" s="28" t="s">
        <v>28</v>
      </c>
      <c r="E56" s="30"/>
      <c r="F56" s="30"/>
      <c r="G56" s="38"/>
      <c r="H56" s="38"/>
    </row>
    <row r="57" spans="2:10" ht="15.75">
      <c r="B57" s="31"/>
      <c r="C57" s="33"/>
      <c r="D57" s="28" t="s">
        <v>29</v>
      </c>
      <c r="E57" s="30"/>
      <c r="F57" s="30"/>
      <c r="G57" s="38"/>
      <c r="H57" s="38"/>
    </row>
    <row r="58" spans="2:10" ht="15.75">
      <c r="B58" s="31"/>
      <c r="C58" s="33"/>
      <c r="D58" s="28" t="s">
        <v>30</v>
      </c>
      <c r="E58" s="30"/>
      <c r="F58" s="30"/>
      <c r="G58" s="38"/>
      <c r="H58" s="38"/>
    </row>
    <row r="59" spans="2:10" ht="15.75">
      <c r="B59" s="31"/>
      <c r="C59" s="33"/>
      <c r="D59" s="29" t="s">
        <v>26</v>
      </c>
      <c r="E59" s="30"/>
      <c r="F59" s="30"/>
      <c r="G59" s="38"/>
      <c r="H59" s="38"/>
    </row>
    <row r="60" spans="2:10">
      <c r="B60" s="31"/>
      <c r="C60" s="28"/>
      <c r="D60" s="29"/>
      <c r="E60" s="30"/>
      <c r="F60" s="30"/>
      <c r="G60" s="38"/>
      <c r="H60" s="38"/>
    </row>
    <row r="61" spans="2:10" ht="18">
      <c r="B61" s="39"/>
      <c r="C61" s="40" t="s">
        <v>41</v>
      </c>
      <c r="D61" s="41"/>
      <c r="E61" s="45"/>
      <c r="F61" s="46"/>
      <c r="G61" s="43">
        <f>SUM(G42:G60)</f>
        <v>39672003.600000001</v>
      </c>
      <c r="H61" s="43">
        <f>SUM(H42:H60)</f>
        <v>40276982.500000007</v>
      </c>
      <c r="J61" s="61"/>
    </row>
    <row r="62" spans="2:10" ht="18">
      <c r="B62" s="39"/>
      <c r="C62" s="40"/>
      <c r="D62" s="41"/>
      <c r="E62" s="45"/>
      <c r="F62" s="46"/>
      <c r="G62" s="43"/>
      <c r="H62" s="43"/>
    </row>
    <row r="63" spans="2:10" ht="15.75">
      <c r="B63" s="31" t="s">
        <v>47</v>
      </c>
      <c r="C63" s="28"/>
      <c r="D63" s="29"/>
      <c r="E63" s="30"/>
      <c r="F63" s="30"/>
      <c r="G63" s="47">
        <v>-1075940.6000000001</v>
      </c>
      <c r="H63" s="47">
        <v>-1145902.1000000001</v>
      </c>
    </row>
    <row r="64" spans="2:10" ht="15.75">
      <c r="B64" s="31"/>
      <c r="C64" s="28"/>
      <c r="D64" s="29"/>
      <c r="E64" s="30"/>
      <c r="F64" s="30"/>
      <c r="G64" s="47"/>
      <c r="H64" s="47"/>
    </row>
    <row r="65" spans="2:8" ht="15.75">
      <c r="B65" s="32" t="s">
        <v>42</v>
      </c>
      <c r="C65" s="28"/>
      <c r="D65" s="29"/>
      <c r="E65" s="30"/>
      <c r="F65" s="30"/>
      <c r="G65" s="59">
        <v>2846911.3</v>
      </c>
      <c r="H65" s="59">
        <f>2840869+6179.3</f>
        <v>2847048.3</v>
      </c>
    </row>
    <row r="66" spans="2:8" ht="15.75">
      <c r="B66" s="31"/>
      <c r="C66" s="28"/>
      <c r="D66" s="29"/>
      <c r="E66" s="30"/>
      <c r="F66" s="30"/>
      <c r="G66" s="47"/>
      <c r="H66" s="47"/>
    </row>
    <row r="67" spans="2:8" ht="20.25">
      <c r="B67" s="39"/>
      <c r="C67" s="48"/>
      <c r="D67" s="62" t="s">
        <v>43</v>
      </c>
      <c r="E67" s="49"/>
      <c r="F67" s="49"/>
      <c r="G67" s="50">
        <f>SUM(G61+G34)+G63+G65</f>
        <v>41739783.699999996</v>
      </c>
      <c r="H67" s="50">
        <f>SUM(H61+H34)+H63+H65</f>
        <v>42134705.5</v>
      </c>
    </row>
    <row r="68" spans="2:8">
      <c r="B68" s="51"/>
      <c r="C68" s="52"/>
      <c r="D68" s="53"/>
      <c r="E68" s="54"/>
      <c r="F68" s="54"/>
      <c r="G68" s="54"/>
      <c r="H68" s="54"/>
    </row>
    <row r="69" spans="2:8">
      <c r="B69" s="14"/>
      <c r="C69" s="14"/>
      <c r="D69" s="14"/>
      <c r="E69" s="14"/>
      <c r="F69" s="14"/>
      <c r="G69" s="14"/>
      <c r="H69" s="14"/>
    </row>
    <row r="70" spans="2:8">
      <c r="B70" s="14"/>
      <c r="C70" s="14"/>
      <c r="D70" s="14"/>
      <c r="E70" s="14"/>
      <c r="F70" s="14"/>
      <c r="G70" s="14"/>
      <c r="H70" s="55"/>
    </row>
    <row r="71" spans="2:8">
      <c r="B71" s="14"/>
      <c r="C71" s="14"/>
      <c r="D71" s="14"/>
      <c r="E71" s="14"/>
      <c r="F71" s="14"/>
      <c r="G71" s="14"/>
      <c r="H71" s="14"/>
    </row>
    <row r="75" spans="2:8">
      <c r="G75" s="60"/>
    </row>
  </sheetData>
  <mergeCells count="1">
    <mergeCell ref="B9:D9"/>
  </mergeCells>
  <pageMargins left="0.55118110236220474" right="0.35433070866141736" top="0.31496062992125984" bottom="0.39370078740157483" header="0.19685039370078741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Admin</cp:lastModifiedBy>
  <cp:lastPrinted>2019-07-31T17:31:15Z</cp:lastPrinted>
  <dcterms:created xsi:type="dcterms:W3CDTF">2013-11-04T20:16:55Z</dcterms:created>
  <dcterms:modified xsi:type="dcterms:W3CDTF">2019-08-01T02:20:49Z</dcterms:modified>
</cp:coreProperties>
</file>