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ma\Desktop\daipc\"/>
    </mc:Choice>
  </mc:AlternateContent>
  <xr:revisionPtr revIDLastSave="0" documentId="8_{84EC20B6-FEF5-4D70-A84F-CA0D2C199E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CURSOS CONCURRENTES 2T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8" i="1" l="1"/>
  <c r="K44" i="1" l="1"/>
  <c r="K43" i="1"/>
  <c r="K42" i="1"/>
  <c r="K41" i="1"/>
  <c r="K40" i="1"/>
  <c r="K39" i="1"/>
  <c r="K38" i="1"/>
  <c r="K37" i="1"/>
  <c r="F36" i="1"/>
  <c r="D36" i="1"/>
  <c r="K36" i="1" s="1"/>
  <c r="K35" i="1"/>
  <c r="K34" i="1"/>
  <c r="K32" i="1"/>
  <c r="K31" i="1"/>
  <c r="K30" i="1"/>
  <c r="K29" i="1"/>
  <c r="K28" i="1"/>
  <c r="K27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J11" i="1"/>
  <c r="K11" i="1" s="1"/>
  <c r="K10" i="1"/>
  <c r="K9" i="1"/>
  <c r="K8" i="1"/>
</calcChain>
</file>

<file path=xl/sharedStrings.xml><?xml version="1.0" encoding="utf-8"?>
<sst xmlns="http://schemas.openxmlformats.org/spreadsheetml/2006/main" count="173" uniqueCount="139">
  <si>
    <t>Entidad Federativa: Gobierno del Estado de México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</si>
  <si>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</si>
  <si>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</si>
  <si>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</si>
  <si>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</si>
  <si>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</si>
  <si>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</si>
  <si>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                     Total                      j=c+e+g+i</t>
  </si>
  <si>
    <t>Dependencia/
Entidad</t>
  </si>
  <si>
    <t>Aportación
Monto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</si>
  <si>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</si>
  <si>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</si>
  <si>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</si>
  <si>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</si>
  <si>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</si>
  <si>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</si>
  <si>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</si>
  <si>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</si>
  <si>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</si>
  <si>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Subsidio Ordinario Universidad Estatal del Valle de Toluca</t>
  </si>
  <si>
    <t>Secretaria de Educación Pública/ Subsecretaria de Educación Media Superior y Superior</t>
  </si>
  <si>
    <t>Secretaria de Educación del Gobierno del Estado de México</t>
  </si>
  <si>
    <t>Universidad Estatal del Valle de Toluca.</t>
  </si>
  <si>
    <t xml:space="preserve">Subsidios Federales para Organismos Descentralizados Estatales. Universidad Estatal del Valle de Ecatepec. </t>
  </si>
  <si>
    <t xml:space="preserve">Secretaria de Educación Pública/Subsecretaría de Educación Media Superior y Superior </t>
  </si>
  <si>
    <t>Universidad Estatal del Valle de Ecatepec</t>
  </si>
  <si>
    <t>Subsidio Federal para Organismos Descentralizados Estatales - Universidad Tecnológica de Tecámac</t>
  </si>
  <si>
    <t>Secretaría de Educación Pública/ Subsecretaria de Educación Media Superior y Superior</t>
  </si>
  <si>
    <t>Secretaría de Educación del Gobierno Estado de México</t>
  </si>
  <si>
    <t>Convenio de Apoyo Financiero Solidario Universidad Politécnica de Tecámac</t>
  </si>
  <si>
    <t>Secretaria de Educación Gobierno del Estado de México</t>
  </si>
  <si>
    <t>Convenio  de Apoyo Financiero Solidario. Tecnológico de Estudios Superiores de Jilotepec</t>
  </si>
  <si>
    <t>Secretaría de Educación Pública Subsecretaría de Educación Media Superior y Superior</t>
  </si>
  <si>
    <t>Secretaría de Educación Gobierno del Estado de México</t>
  </si>
  <si>
    <t>Tecnológico de Estudios Superiores de Jilotepec</t>
  </si>
  <si>
    <t xml:space="preserve">Apoyo a la Educación Superior. Universidad Politécnica de Atlautla </t>
  </si>
  <si>
    <t>Secretaria de Educación Publica - Subsecretaria de Educación Media Superior y Superior</t>
  </si>
  <si>
    <t xml:space="preserve">Secretaria de Educación del Gobierno del Estado de México </t>
  </si>
  <si>
    <t xml:space="preserve">Convenio de Coordinación para la creación, operación y apoyo financiero del Tecnológico de Estudios Superiores de San Felipe del Progreso. </t>
  </si>
  <si>
    <t>Secretaría de Educación Pública/Subsecretaria de Educación Media Superior y Superior</t>
  </si>
  <si>
    <t>Secretaría de Educación del Gobierno del Estado de México</t>
  </si>
  <si>
    <t>Tecnológico de Estudios Superiores de San Felipe del Progreso</t>
  </si>
  <si>
    <t>Subsidios Federales para Organismos Descentralizados Universidad Politécnica de Chimalhuacán</t>
  </si>
  <si>
    <t>Secretaría de Educación Pública/Subsecretaría de Educación Media Superior y Superior</t>
  </si>
  <si>
    <t>Subsidios Federales para Organismos Descentralizados Estatales (Educación Superior Tecnológica). Tecnológico de Estudios Superiores de Chicoloapan</t>
  </si>
  <si>
    <t>Secretaría de Educación Pública, Subsecretaría de Educación Media Superior y Superior</t>
  </si>
  <si>
    <t>Secretaria de Educación Publica-Subsecretaria de Educación Media Superior y Superior</t>
  </si>
  <si>
    <t>Secretaria de Educación - Gobierno del Estado de México</t>
  </si>
  <si>
    <t>Convenio de Coordinación para la creación, operación y apoyo Financiero de la Universidad Tecnológica del Sur del Estado de México</t>
  </si>
  <si>
    <t>Secretaria de Educación Pública / Coordinación General  de Universidades Tecnológicas y Politécnicas</t>
  </si>
  <si>
    <t xml:space="preserve">Convenio de Coordinación para la creación, operación y apoyo financiero del Tecnológico de Estudios Superiores de Jocotitlán. </t>
  </si>
  <si>
    <t>Secretaría de Educación Pública/ Subsecretaría de Educación Media Superior y Superior</t>
  </si>
  <si>
    <t>Secretaría de Educación del Gobierno del Estado</t>
  </si>
  <si>
    <t>Tecnológico de Estudios Superiores de Jocotitlán</t>
  </si>
  <si>
    <t>Convenio de Coordinación para la Creación, Operación y Apoyo Financiero de las Universidades Politécnicas. Universidad Politécnica Otzolotepec.</t>
  </si>
  <si>
    <t>Secretaría de Educación del Gobierno del Estado de México.</t>
  </si>
  <si>
    <t>Universidad Politécnica de Otzolotepec</t>
  </si>
  <si>
    <t>Convenio Específico para la Asignación de Recursos Financieros para la Operación de la Universidad Tecnológica "Fidel Velázquez"</t>
  </si>
  <si>
    <t>Secretaría de Educación Pública/ Dirección General de Universidades Tecnológicas  y Politécnicas</t>
  </si>
  <si>
    <t>Secretaría de Educación / Gobierno del Estado de México</t>
  </si>
  <si>
    <t>Universidad Tecnológica Fidel Velázquez</t>
  </si>
  <si>
    <t>Convenio de Coordinación para la creación, operación y apoyo financiero del Tecnológico de Estudios Superiores de Huixquilucan</t>
  </si>
  <si>
    <t>Secretaria de Educación Pública / Subsecretaria de Educación Media Superior y Superior</t>
  </si>
  <si>
    <t xml:space="preserve">Secretaría de Educación del Gobierno del Estado de México. </t>
  </si>
  <si>
    <t>Tecnológico de Estudios Superiores de Huixquilucan</t>
  </si>
  <si>
    <t>Subsidios Federales para Organismos Descentralizados Estatales/Tecnológico de Estudios Superiores de Chimalhuacán</t>
  </si>
  <si>
    <t>Secretaria de Educación Pública/Subsecretaria de Educación Media Superior y Superior</t>
  </si>
  <si>
    <t>Secretaria de Educación/Gobierno del Estado de México.</t>
  </si>
  <si>
    <t>Tecnológico de Estudios Superiores de Chimalhuacán</t>
  </si>
  <si>
    <t>Subsidios Federales para Organismos Descentralizados Estatales. Tecnológico de Estudios Superiores de Cuautitlán Izcalli.</t>
  </si>
  <si>
    <t>Secretaría de Educación Pública- Subsecretaría de Educación Media Superior y Superior.</t>
  </si>
  <si>
    <t>Tecnológico de Estudios Superiores de Cuautitlán Izcalli.</t>
  </si>
  <si>
    <t>Educación Superior Tecnológica. Tecnológico de Estudios Superiores de Ixtapaluca.</t>
  </si>
  <si>
    <t>Tecnológico de Estudios Superiores de Ixtapaluca</t>
  </si>
  <si>
    <t>Secretaría de Educación Pública Subsecretaria de Educación Media Superior y Superior</t>
  </si>
  <si>
    <t>Tecnológico de Estudios Superiores de Valle de Bravo</t>
  </si>
  <si>
    <t>Convenio especifico para la asignación de recursos financieros para la operación de las Universidades Tecnológicas del Estado de México. Universidad Tecnológica del Valle de Toluca</t>
  </si>
  <si>
    <t>Universidad Tecnológica del Valle de Toluca.</t>
  </si>
  <si>
    <t>Convenio de Coordinación para la Creación, Operación y Apoyo Financiero. Tecnológico de Estudios Superiores de Ecatepec.</t>
  </si>
  <si>
    <t>Secretaría de Educación Pública  Tecnológico Nacional de México.</t>
  </si>
  <si>
    <t>Secretaría de Educación Gobierno del Estado de México.</t>
  </si>
  <si>
    <t>Tecnológico de Estudios Superiores de Ecatepec.</t>
  </si>
  <si>
    <t>Convenio de Coordinación para la Creación, Operación y Apoyo Financiero. Universidad Politécnica de Texcoco</t>
  </si>
  <si>
    <t>Secretaría de Educación del Gobierno del Estado México</t>
  </si>
  <si>
    <t>Universidad Politécnica de Texcoco</t>
  </si>
  <si>
    <t xml:space="preserve">Educación para el Desarrollo Integral.- Tecnológico de Estudios Superiores de Tianguistenco. </t>
  </si>
  <si>
    <t>Tecnológico de Estudios Superiores de Tianguistenco</t>
  </si>
  <si>
    <t>U006 Subsidios Federales para Organismos Descentralizados Estatales. Universidad Tecnológica de Nezahualcóyotl</t>
  </si>
  <si>
    <t>Secretaría de Educación/Gobierno del Estado de México</t>
  </si>
  <si>
    <t>Convenio Marco de Colaboración para el Apoyo Financiero. Universidad Mexiquense del Bicentenario.</t>
  </si>
  <si>
    <t xml:space="preserve">Secretaría de Educación  Pública/ Subsecretaria de Educación Media  Superior y Superior </t>
  </si>
  <si>
    <t>Universidad Mexiquense del Bicentenario</t>
  </si>
  <si>
    <t>Convenio de Apoyo Financiero Solidario. Universidad Politécnica de Atlacomulco</t>
  </si>
  <si>
    <t>Universidad Politécnica de Atlacomulco</t>
  </si>
  <si>
    <t>Subsidio para organismos descentralizados estatales al Tecnológico de Estudios Superiores de Coacalco</t>
  </si>
  <si>
    <t>Secretaría de Educación Pública Tecnológico  Nacional de México</t>
  </si>
  <si>
    <t>Subsidios Federales para organismos descentralizados Estatales/Tecnológico de Estudios Superiores de Villa Guerrero</t>
  </si>
  <si>
    <t>Subsidios Federales para Organismos Descentralizados. Tecnológico de Estudios Superiores de Chalco.</t>
  </si>
  <si>
    <t>Secretaría de Educación, Gobierno del Estado de México</t>
  </si>
  <si>
    <t>Tecnológico de Estudios Superiores de Chalco</t>
  </si>
  <si>
    <t>Convenio de Apoyo Financiero  Universidad Politécnica del Valle de México</t>
  </si>
  <si>
    <t>Universidad Politécnica del Valle de México</t>
  </si>
  <si>
    <t>Educación Superior Universitaria. Universidad Intercultural del Estado de México</t>
  </si>
  <si>
    <t>Secretaria de Educación Pública/Subsecretaría de Educación Media Superior y Superior</t>
  </si>
  <si>
    <t>Universidad Intercultural del Estado de México</t>
  </si>
  <si>
    <t xml:space="preserve">Convenio de Coordinación para la creación, Operación y Apoyo Financiero.                                             Universidad Politécnica de Cuautitlán Izcalli </t>
  </si>
  <si>
    <t>Secretaria de Educación Publica/Subsecretaria de Educación Media Superior y Superior</t>
  </si>
  <si>
    <t>Universidad Politécnica de Cuautitlán Izcalli</t>
  </si>
  <si>
    <t>Convenio de Coordinación para el desarrollo de la Educación Media Superior y Superior en el Estado de México. Tecnológico de Estudios Superiores del Oriente del Estado de México</t>
  </si>
  <si>
    <t>Tecnológico de Estudios Superiores del Oriente del Estado de México</t>
  </si>
  <si>
    <t xml:space="preserve">Convenio Específico para la Asignación de Recursos Financieros para la Operación de las Universidades Tecnológicas del Estado de México. Universidad Tecnológica de Zinacantepec </t>
  </si>
  <si>
    <t>Período (trimestre 2do del año 2021)</t>
  </si>
  <si>
    <t>Subsidios Federales para Organismos Descentralizados Estatales Colegio de Bachilleres del Estado de México</t>
  </si>
  <si>
    <t>Colegio de Bachilleres del Estado de México</t>
  </si>
  <si>
    <t>Secretaría de Educación Pública / Subsecretaria de Educación Media Superior y Superior</t>
  </si>
  <si>
    <t>Apoyo Solidario para la Operación de las Universidades Politécnicas del Estado de México. Universidad Politécnica del Valle de Toluca</t>
  </si>
  <si>
    <t xml:space="preserve">Secretaría de Educación  Pública Subsecretaria de Educación Media  Superior y Superior </t>
  </si>
  <si>
    <t>Convenio de Coordinación para el establecimiento, operación y apoyo financiero del Telebachillerato Comunitario en el Estado de México</t>
  </si>
  <si>
    <t>Secretaria de Educación Pública, subsecretaria de Educación Media Superior y Superior.</t>
  </si>
  <si>
    <t>Educación Media Superior Tecnológica - Colegio de Estudios Científicos y Tecnológicos del Estado de México</t>
  </si>
  <si>
    <t>Secretaría de Educación
 Pública - Subsecretaría de Educación Media Superior y Superior.</t>
  </si>
  <si>
    <t>Secretaria de Educación del Gobierno Estado de México</t>
  </si>
  <si>
    <t>Secretaria de Educación / Gobierno del Estado de México</t>
  </si>
  <si>
    <t>Secretaría de Educación Pública / Subsecretaría de Educación Media Superior y Superior</t>
  </si>
  <si>
    <t>Secretaría de Educación del Gobierno del  Estado de México</t>
  </si>
  <si>
    <t>Programa de Devolución de Derechos (PRODDER) Estatal 2020.</t>
  </si>
  <si>
    <t xml:space="preserve">Secretaría de Medio Ambiente y Recursos Naturales / Comisión Nacional del Agua </t>
  </si>
  <si>
    <t xml:space="preserve">Secretaria de Obra Pública Comisión del Agua del Estado de México </t>
  </si>
  <si>
    <t>Programa de Registro e Identificación de Población: "Fortalecimiento del Registro Civil" (Acción Nueva)</t>
  </si>
  <si>
    <t>Dirección General del Registro Nacional de Población e Identidad</t>
  </si>
  <si>
    <t>Gobierno del Estado de México.
Secretaría de Finanzas.
Subsecretaría de Planeación y Presupuesto.</t>
  </si>
  <si>
    <t>Sanidad e Inocuidad Agroalimentaria</t>
  </si>
  <si>
    <t>Secretaría de Agricultura y Desarrollo Rural</t>
  </si>
  <si>
    <t>Secretaría del Campo</t>
  </si>
  <si>
    <t>Fondo de Aportaciones para la Seguridad Pública 2021</t>
  </si>
  <si>
    <t>Secretaría de Gobernación</t>
  </si>
  <si>
    <t>Secretaría de Finanzas del Estado de México</t>
  </si>
  <si>
    <r>
      <t xml:space="preserve">Convenio de coordinación que para la creación, operación y apoyo financiero del </t>
    </r>
    <r>
      <rPr>
        <sz val="10"/>
        <rFont val="HelveticaNeueLT Std Lt"/>
        <family val="2"/>
      </rPr>
      <t>Tecnológico de Estudios Superiores de Valle de Bravo</t>
    </r>
    <r>
      <rPr>
        <sz val="10"/>
        <color indexed="10"/>
        <rFont val="HelveticaNeueLT Std Lt"/>
        <family val="2"/>
      </rPr>
      <t xml:space="preserve">  </t>
    </r>
    <r>
      <rPr>
        <sz val="10"/>
        <color indexed="8"/>
        <rFont val="HelveticaNeueLT Std Lt"/>
        <family val="2"/>
      </rPr>
      <t>celebran, la Secretaría de Educación Pública y el Gobierno del Estado Libre y Soberano de México.</t>
    </r>
  </si>
  <si>
    <t>Secretaría de Educación Pública/Subsecretaría de Educación Media Superior y Superior.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</si>
</sst>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color theme="1"/>
      <name val="HelveticaNeueLT Std Lt"/>
      <family val="2"/>
    </font>
    <font>
      <sz val="10"/>
      <name val="HelveticaNeueLT Std Lt"/>
      <family val="2"/>
    </font>
    <font>
      <sz val="10"/>
      <color theme="1"/>
      <name val="Calibri"/>
      <family val="2"/>
      <scheme val="minor"/>
    </font>
    <font>
      <sz val="10"/>
      <color theme="1"/>
      <name val="HelveticaNeueLT Std Lt Ext"/>
      <family val="2"/>
    </font>
    <font>
      <sz val="10"/>
      <name val="HelveticaNeueLT Std Lt Ext"/>
      <family val="2"/>
    </font>
    <font>
      <sz val="10"/>
      <color theme="1"/>
      <name val="HelveticaNeueLT Std Lt"/>
      <family val="2"/>
    </font>
    <font>
      <sz val="10"/>
      <color indexed="8"/>
      <name val="HelveticaNeueLT Std Lt"/>
      <family val="2"/>
    </font>
    <font>
      <sz val="10"/>
      <color rgb="FF000000"/>
      <name val="HelveticaNeueLT Std Lt"/>
      <family val="2"/>
    </font>
    <font>
      <sz val="10"/>
      <color indexed="10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justify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44" fontId="7" fillId="0" borderId="0" xfId="12" applyFont="1" applyBorder="1" applyAlignment="1">
      <alignment horizontal="center" vertical="center" wrapText="1"/>
    </xf>
    <xf numFmtId="44" fontId="8" fillId="0" borderId="0" xfId="12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4" fontId="8" fillId="0" borderId="0" xfId="12" applyFont="1" applyBorder="1" applyAlignment="1">
      <alignment vertical="center"/>
    </xf>
    <xf numFmtId="44" fontId="7" fillId="0" borderId="0" xfId="12" applyFont="1" applyBorder="1" applyAlignment="1">
      <alignment vertical="center"/>
    </xf>
    <xf numFmtId="49" fontId="9" fillId="2" borderId="19" xfId="0" applyNumberFormat="1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 shrinkToFit="1"/>
    </xf>
    <xf numFmtId="43" fontId="10" fillId="2" borderId="19" xfId="9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4" fontId="9" fillId="2" borderId="18" xfId="0" applyNumberFormat="1" applyFont="1" applyFill="1" applyBorder="1" applyAlignment="1">
      <alignment horizontal="right" vertical="center"/>
    </xf>
    <xf numFmtId="4" fontId="9" fillId="2" borderId="18" xfId="0" applyNumberFormat="1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4" fontId="5" fillId="2" borderId="18" xfId="9" applyNumberFormat="1" applyFont="1" applyFill="1" applyBorder="1" applyAlignment="1">
      <alignment horizontal="right" vertical="center"/>
    </xf>
    <xf numFmtId="43" fontId="5" fillId="2" borderId="18" xfId="9" applyFont="1" applyFill="1" applyBorder="1" applyAlignment="1">
      <alignment horizontal="left" vertical="center" wrapText="1"/>
    </xf>
    <xf numFmtId="4" fontId="9" fillId="2" borderId="18" xfId="0" applyNumberFormat="1" applyFont="1" applyFill="1" applyBorder="1" applyAlignment="1">
      <alignment horizontal="right" vertical="center" wrapText="1"/>
    </xf>
    <xf numFmtId="49" fontId="9" fillId="2" borderId="18" xfId="0" applyNumberFormat="1" applyFont="1" applyFill="1" applyBorder="1" applyAlignment="1">
      <alignment horizontal="left" vertical="center"/>
    </xf>
    <xf numFmtId="4" fontId="9" fillId="2" borderId="18" xfId="10" applyNumberFormat="1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left" vertical="center"/>
    </xf>
    <xf numFmtId="49" fontId="9" fillId="2" borderId="18" xfId="0" applyNumberFormat="1" applyFont="1" applyFill="1" applyBorder="1" applyAlignment="1">
      <alignment horizontal="left" vertical="center" wrapText="1"/>
    </xf>
    <xf numFmtId="4" fontId="9" fillId="2" borderId="18" xfId="0" applyNumberFormat="1" applyFont="1" applyFill="1" applyBorder="1" applyAlignment="1">
      <alignment horizontal="center" vertical="center" wrapText="1"/>
    </xf>
    <xf numFmtId="4" fontId="10" fillId="2" borderId="18" xfId="9" applyNumberFormat="1" applyFont="1" applyFill="1" applyBorder="1" applyAlignment="1">
      <alignment horizontal="right" vertical="center"/>
    </xf>
    <xf numFmtId="4" fontId="9" fillId="2" borderId="18" xfId="9" applyNumberFormat="1" applyFont="1" applyFill="1" applyBorder="1" applyAlignment="1">
      <alignment horizontal="right" vertical="center" wrapText="1"/>
    </xf>
    <xf numFmtId="49" fontId="5" fillId="2" borderId="18" xfId="0" applyNumberFormat="1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 shrinkToFit="1"/>
    </xf>
    <xf numFmtId="4" fontId="5" fillId="2" borderId="18" xfId="0" applyNumberFormat="1" applyFont="1" applyFill="1" applyBorder="1" applyAlignment="1">
      <alignment horizontal="right" vertical="center"/>
    </xf>
    <xf numFmtId="4" fontId="9" fillId="2" borderId="18" xfId="0" applyNumberFormat="1" applyFont="1" applyFill="1" applyBorder="1" applyAlignment="1">
      <alignment horizontal="left" vertical="center"/>
    </xf>
    <xf numFmtId="0" fontId="5" fillId="2" borderId="18" xfId="0" applyFont="1" applyFill="1" applyBorder="1" applyAlignment="1" applyProtection="1">
      <alignment horizontal="left" vertical="center" wrapText="1"/>
    </xf>
    <xf numFmtId="0" fontId="11" fillId="2" borderId="18" xfId="0" applyFont="1" applyFill="1" applyBorder="1" applyAlignment="1">
      <alignment horizontal="left" vertical="center" wrapText="1"/>
    </xf>
    <xf numFmtId="165" fontId="5" fillId="2" borderId="18" xfId="11" applyNumberFormat="1" applyFont="1" applyFill="1" applyBorder="1" applyAlignment="1">
      <alignment horizontal="left" vertical="center"/>
    </xf>
    <xf numFmtId="4" fontId="9" fillId="2" borderId="18" xfId="9" applyNumberFormat="1" applyFont="1" applyFill="1" applyBorder="1" applyAlignment="1">
      <alignment horizontal="right" vertical="center"/>
    </xf>
    <xf numFmtId="44" fontId="9" fillId="2" borderId="18" xfId="10" applyFont="1" applyFill="1" applyBorder="1" applyAlignment="1">
      <alignment horizontal="left" vertical="center" wrapText="1"/>
    </xf>
    <xf numFmtId="0" fontId="5" fillId="2" borderId="18" xfId="0" applyNumberFormat="1" applyFont="1" applyFill="1" applyBorder="1" applyAlignment="1">
      <alignment horizontal="left" vertical="center" wrapText="1"/>
    </xf>
    <xf numFmtId="0" fontId="9" fillId="2" borderId="18" xfId="0" applyNumberFormat="1" applyFont="1" applyFill="1" applyBorder="1" applyAlignment="1">
      <alignment horizontal="left" vertical="center" wrapText="1"/>
    </xf>
    <xf numFmtId="43" fontId="9" fillId="2" borderId="18" xfId="9" applyFont="1" applyFill="1" applyBorder="1" applyAlignment="1">
      <alignment horizontal="left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4" fontId="5" fillId="0" borderId="18" xfId="1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left" vertical="center" wrapText="1"/>
    </xf>
    <xf numFmtId="4" fontId="9" fillId="0" borderId="18" xfId="0" applyNumberFormat="1" applyFont="1" applyBorder="1" applyAlignment="1">
      <alignment horizontal="right" vertical="center"/>
    </xf>
    <xf numFmtId="0" fontId="11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/>
    </xf>
    <xf numFmtId="44" fontId="9" fillId="0" borderId="18" xfId="1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4" fontId="9" fillId="0" borderId="18" xfId="0" applyNumberFormat="1" applyFont="1" applyBorder="1" applyAlignment="1">
      <alignment horizontal="left" vertical="center" wrapText="1"/>
    </xf>
    <xf numFmtId="4" fontId="11" fillId="0" borderId="18" xfId="0" applyNumberFormat="1" applyFont="1" applyBorder="1" applyAlignment="1">
      <alignment horizontal="right" vertical="center" wrapText="1"/>
    </xf>
    <xf numFmtId="4" fontId="9" fillId="2" borderId="18" xfId="0" applyNumberFormat="1" applyFont="1" applyFill="1" applyBorder="1" applyAlignment="1">
      <alignment horizontal="center" vertical="center"/>
    </xf>
    <xf numFmtId="4" fontId="5" fillId="2" borderId="18" xfId="9" applyNumberFormat="1" applyFont="1" applyFill="1" applyBorder="1" applyAlignment="1">
      <alignment horizontal="center" vertical="center"/>
    </xf>
    <xf numFmtId="4" fontId="9" fillId="2" borderId="18" xfId="10" applyNumberFormat="1" applyFont="1" applyFill="1" applyBorder="1" applyAlignment="1">
      <alignment horizontal="center" vertical="center"/>
    </xf>
    <xf numFmtId="4" fontId="10" fillId="2" borderId="18" xfId="9" applyNumberFormat="1" applyFont="1" applyFill="1" applyBorder="1" applyAlignment="1">
      <alignment horizontal="center" vertical="center"/>
    </xf>
    <xf numFmtId="4" fontId="5" fillId="2" borderId="18" xfId="0" applyNumberFormat="1" applyFont="1" applyFill="1" applyBorder="1" applyAlignment="1">
      <alignment horizontal="center" vertical="center" wrapText="1"/>
    </xf>
    <xf numFmtId="4" fontId="9" fillId="2" borderId="18" xfId="9" applyNumberFormat="1" applyFont="1" applyFill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center" vertical="center"/>
    </xf>
    <xf numFmtId="4" fontId="9" fillId="2" borderId="18" xfId="9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/>
    </xf>
    <xf numFmtId="4" fontId="5" fillId="0" borderId="18" xfId="10" applyNumberFormat="1" applyFont="1" applyBorder="1" applyAlignment="1">
      <alignment horizontal="center" vertical="center"/>
    </xf>
    <xf numFmtId="4" fontId="9" fillId="0" borderId="18" xfId="1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left" vertical="center" wrapText="1"/>
    </xf>
    <xf numFmtId="4" fontId="10" fillId="2" borderId="19" xfId="9" applyNumberFormat="1" applyFont="1" applyFill="1" applyBorder="1" applyAlignment="1">
      <alignment horizontal="center" vertical="center"/>
    </xf>
    <xf numFmtId="4" fontId="5" fillId="2" borderId="18" xfId="9" applyNumberFormat="1" applyFont="1" applyFill="1" applyBorder="1" applyAlignment="1" applyProtection="1">
      <alignment horizontal="center" vertical="center" wrapText="1"/>
    </xf>
    <xf numFmtId="4" fontId="5" fillId="2" borderId="18" xfId="11" applyNumberFormat="1" applyFont="1" applyFill="1" applyBorder="1" applyAlignment="1">
      <alignment horizontal="center" vertical="center"/>
    </xf>
    <xf numFmtId="4" fontId="5" fillId="2" borderId="18" xfId="0" applyNumberFormat="1" applyFont="1" applyFill="1" applyBorder="1" applyAlignment="1" applyProtection="1">
      <alignment horizontal="center" vertical="center" wrapText="1"/>
    </xf>
    <xf numFmtId="4" fontId="11" fillId="2" borderId="18" xfId="0" applyNumberFormat="1" applyFont="1" applyFill="1" applyBorder="1" applyAlignment="1">
      <alignment horizontal="center" vertical="center" wrapText="1"/>
    </xf>
    <xf numFmtId="4" fontId="5" fillId="2" borderId="18" xfId="10" applyNumberFormat="1" applyFont="1" applyFill="1" applyBorder="1" applyAlignment="1">
      <alignment horizontal="center" vertical="center"/>
    </xf>
    <xf numFmtId="4" fontId="5" fillId="0" borderId="18" xfId="10" applyNumberFormat="1" applyFont="1" applyBorder="1" applyAlignment="1">
      <alignment horizontal="right" vertical="center"/>
    </xf>
    <xf numFmtId="4" fontId="10" fillId="2" borderId="19" xfId="9" applyNumberFormat="1" applyFont="1" applyFill="1" applyBorder="1" applyAlignment="1">
      <alignment horizontal="right" vertical="center"/>
    </xf>
    <xf numFmtId="4" fontId="5" fillId="2" borderId="18" xfId="13" applyNumberFormat="1" applyFont="1" applyFill="1" applyBorder="1" applyAlignment="1">
      <alignment horizontal="right" vertical="center"/>
    </xf>
    <xf numFmtId="4" fontId="5" fillId="2" borderId="18" xfId="9" applyNumberFormat="1" applyFont="1" applyFill="1" applyBorder="1" applyAlignment="1" applyProtection="1">
      <alignment horizontal="right" vertical="center" wrapText="1"/>
    </xf>
    <xf numFmtId="4" fontId="5" fillId="2" borderId="18" xfId="11" applyNumberFormat="1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</cellXfs>
  <cellStyles count="14">
    <cellStyle name="Millares" xfId="9" builtinId="3"/>
    <cellStyle name="Millares 2" xfId="1" xr:uid="{00000000-0005-0000-0000-000001000000}"/>
    <cellStyle name="Millares 2 2" xfId="2" xr:uid="{00000000-0005-0000-0000-000002000000}"/>
    <cellStyle name="Millares 3" xfId="8" xr:uid="{00000000-0005-0000-0000-000003000000}"/>
    <cellStyle name="Millares_CONTRAREC." xfId="11" xr:uid="{00000000-0005-0000-0000-000004000000}"/>
    <cellStyle name="Moneda" xfId="10" builtinId="4"/>
    <cellStyle name="Moneda 2" xfId="3" xr:uid="{00000000-0005-0000-0000-000006000000}"/>
    <cellStyle name="Moneda 3" xfId="5" xr:uid="{00000000-0005-0000-0000-000007000000}"/>
    <cellStyle name="Moneda 4" xfId="12" xr:uid="{00000000-0005-0000-0000-000008000000}"/>
    <cellStyle name="Normal" xfId="0" builtinId="0"/>
    <cellStyle name="Normal 2" xfId="4" xr:uid="{00000000-0005-0000-0000-00000A000000}"/>
    <cellStyle name="Normal 2 10" xfId="7" xr:uid="{00000000-0005-0000-0000-00000B000000}"/>
    <cellStyle name="Normal 2 2" xfId="6" xr:uid="{00000000-0005-0000-0000-00000C000000}"/>
    <cellStyle name="Porcentaje" xfId="1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52"/>
  <sheetViews>
    <sheetView tabSelected="1" zoomScale="90" zoomScaleNormal="90" workbookViewId="0">
      <selection activeCell="I11" sqref="I11"/>
    </sheetView>
  </sheetViews>
  <sheetFormatPr baseColWidth="10" defaultRowHeight="15"/>
  <cols>
    <col min="1" max="1" width="5.7109375" customWidth="1"/>
    <col min="2" max="2" width="30.7109375" customWidth="1"/>
    <col min="3" max="10" width="17.7109375" customWidth="1"/>
    <col min="11" max="11" width="18.7109375" customWidth="1"/>
  </cols>
  <sheetData>
    <row r="1" spans="2:11" ht="15.75" thickBot="1"/>
    <row r="2" spans="2:11" ht="15.75" thickTop="1"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6"/>
    </row>
    <row r="3" spans="2:11">
      <c r="B3" s="87" t="s">
        <v>1</v>
      </c>
      <c r="C3" s="88"/>
      <c r="D3" s="88"/>
      <c r="E3" s="88"/>
      <c r="F3" s="88"/>
      <c r="G3" s="88"/>
      <c r="H3" s="88"/>
      <c r="I3" s="88"/>
      <c r="J3" s="88"/>
      <c r="K3" s="89"/>
    </row>
    <row r="4" spans="2:11" ht="15.75" thickBot="1">
      <c r="B4" s="90" t="s">
        <v>111</v>
      </c>
      <c r="C4" s="91"/>
      <c r="D4" s="91"/>
      <c r="E4" s="91"/>
      <c r="F4" s="91"/>
      <c r="G4" s="91"/>
      <c r="H4" s="91"/>
      <c r="I4" s="91"/>
      <c r="J4" s="91"/>
      <c r="K4" s="92"/>
    </row>
    <row r="5" spans="2:11" ht="15.75" thickTop="1">
      <c r="B5" s="93" t="s">
        <v>2</v>
      </c>
      <c r="C5" s="80" t="s">
        <v>3</v>
      </c>
      <c r="D5" s="80"/>
      <c r="E5" s="80" t="s">
        <v>4</v>
      </c>
      <c r="F5" s="80"/>
      <c r="G5" s="80" t="s">
        <v>5</v>
      </c>
      <c r="H5" s="80"/>
      <c r="I5" s="80" t="s">
        <v>6</v>
      </c>
      <c r="J5" s="80"/>
      <c r="K5" s="81" t="s">
        <v>7</v>
      </c>
    </row>
    <row r="6" spans="2:11" ht="25.5">
      <c r="B6" s="94"/>
      <c r="C6" s="1" t="s">
        <v>8</v>
      </c>
      <c r="D6" s="1" t="s">
        <v>9</v>
      </c>
      <c r="E6" s="1" t="s">
        <v>8</v>
      </c>
      <c r="F6" s="1" t="s">
        <v>9</v>
      </c>
      <c r="G6" s="1" t="s">
        <v>8</v>
      </c>
      <c r="H6" s="1" t="s">
        <v>9</v>
      </c>
      <c r="I6" s="1" t="s">
        <v>8</v>
      </c>
      <c r="J6" s="1" t="s">
        <v>9</v>
      </c>
      <c r="K6" s="82"/>
    </row>
    <row r="7" spans="2:11" ht="15.75" thickBot="1">
      <c r="B7" s="2" t="s">
        <v>10</v>
      </c>
      <c r="C7" s="3" t="s">
        <v>11</v>
      </c>
      <c r="D7" s="3" t="s">
        <v>12</v>
      </c>
      <c r="E7" s="4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83"/>
    </row>
    <row r="8" spans="2:11" ht="90" customHeight="1" thickTop="1">
      <c r="B8" s="17" t="s">
        <v>38</v>
      </c>
      <c r="C8" s="17" t="s">
        <v>39</v>
      </c>
      <c r="D8" s="69">
        <v>5965388</v>
      </c>
      <c r="E8" s="18" t="s">
        <v>40</v>
      </c>
      <c r="F8" s="69">
        <v>6154451.7000000002</v>
      </c>
      <c r="G8" s="63"/>
      <c r="H8" s="63">
        <v>0</v>
      </c>
      <c r="I8" s="19" t="s">
        <v>41</v>
      </c>
      <c r="J8" s="69">
        <v>1502376</v>
      </c>
      <c r="K8" s="76">
        <f>D8+F8+J8</f>
        <v>13622215.699999999</v>
      </c>
    </row>
    <row r="9" spans="2:11" ht="90" customHeight="1">
      <c r="B9" s="20" t="s">
        <v>112</v>
      </c>
      <c r="C9" s="30" t="s">
        <v>39</v>
      </c>
      <c r="D9" s="56">
        <v>184118812</v>
      </c>
      <c r="E9" s="20" t="s">
        <v>40</v>
      </c>
      <c r="F9" s="56">
        <v>95973575.799999997</v>
      </c>
      <c r="G9" s="56"/>
      <c r="H9" s="56">
        <v>0</v>
      </c>
      <c r="I9" s="22" t="s">
        <v>113</v>
      </c>
      <c r="J9" s="56">
        <v>188319.11</v>
      </c>
      <c r="K9" s="21">
        <f>D9+F9+H9+J9</f>
        <v>280280706.91000003</v>
      </c>
    </row>
    <row r="10" spans="2:11" ht="79.5" customHeight="1">
      <c r="B10" s="20" t="s">
        <v>29</v>
      </c>
      <c r="C10" s="30" t="s">
        <v>74</v>
      </c>
      <c r="D10" s="57">
        <v>5201031</v>
      </c>
      <c r="E10" s="23" t="s">
        <v>30</v>
      </c>
      <c r="F10" s="57">
        <v>5118519.2</v>
      </c>
      <c r="G10" s="65"/>
      <c r="H10" s="57">
        <v>0</v>
      </c>
      <c r="I10" s="23"/>
      <c r="J10" s="57">
        <v>0</v>
      </c>
      <c r="K10" s="36">
        <f>D10+F10+H10+J10</f>
        <v>10319550.199999999</v>
      </c>
    </row>
    <row r="11" spans="2:11" ht="75.75" customHeight="1">
      <c r="B11" s="23" t="s">
        <v>57</v>
      </c>
      <c r="C11" s="25" t="s">
        <v>58</v>
      </c>
      <c r="D11" s="57">
        <v>24341649</v>
      </c>
      <c r="E11" s="25" t="s">
        <v>59</v>
      </c>
      <c r="F11" s="57">
        <v>20697196.199999999</v>
      </c>
      <c r="G11" s="57"/>
      <c r="H11" s="57">
        <v>0</v>
      </c>
      <c r="I11" s="25" t="s">
        <v>60</v>
      </c>
      <c r="J11" s="57">
        <f>9098889.61+58455.52</f>
        <v>9157345.129999999</v>
      </c>
      <c r="K11" s="77">
        <f>+D11+F11+H11+J11</f>
        <v>54196190.329999998</v>
      </c>
    </row>
    <row r="12" spans="2:11" ht="72" customHeight="1">
      <c r="B12" s="20" t="s">
        <v>61</v>
      </c>
      <c r="C12" s="20" t="s">
        <v>62</v>
      </c>
      <c r="D12" s="61">
        <v>6590495</v>
      </c>
      <c r="E12" s="20" t="s">
        <v>63</v>
      </c>
      <c r="F12" s="61">
        <v>8070183</v>
      </c>
      <c r="G12" s="61"/>
      <c r="H12" s="61">
        <v>0</v>
      </c>
      <c r="I12" s="20" t="s">
        <v>64</v>
      </c>
      <c r="J12" s="61">
        <v>616916</v>
      </c>
      <c r="K12" s="41">
        <f>+D12+F12+H12+J12</f>
        <v>15277594</v>
      </c>
    </row>
    <row r="13" spans="2:11" ht="75" customHeight="1">
      <c r="B13" s="20" t="s">
        <v>31</v>
      </c>
      <c r="C13" s="20" t="s">
        <v>32</v>
      </c>
      <c r="D13" s="56">
        <v>5783659</v>
      </c>
      <c r="E13" s="20" t="s">
        <v>33</v>
      </c>
      <c r="F13" s="56">
        <v>6636540</v>
      </c>
      <c r="G13" s="56"/>
      <c r="H13" s="56">
        <v>0</v>
      </c>
      <c r="I13" s="20" t="s">
        <v>34</v>
      </c>
      <c r="J13" s="56">
        <v>1004045.57</v>
      </c>
      <c r="K13" s="21">
        <f>SUM(D13+F13+J13)</f>
        <v>13424244.57</v>
      </c>
    </row>
    <row r="14" spans="2:11" ht="90" customHeight="1">
      <c r="B14" s="30" t="s">
        <v>35</v>
      </c>
      <c r="C14" s="30" t="s">
        <v>36</v>
      </c>
      <c r="D14" s="31">
        <v>1529250</v>
      </c>
      <c r="E14" s="30" t="s">
        <v>37</v>
      </c>
      <c r="F14" s="56">
        <v>2412744.77</v>
      </c>
      <c r="G14" s="56"/>
      <c r="H14" s="56">
        <v>0</v>
      </c>
      <c r="I14" s="27"/>
      <c r="J14" s="56">
        <v>0</v>
      </c>
      <c r="K14" s="21">
        <f>D14+F14+H14+J14</f>
        <v>3941994.77</v>
      </c>
    </row>
    <row r="15" spans="2:11" ht="90" customHeight="1">
      <c r="B15" s="20" t="s">
        <v>44</v>
      </c>
      <c r="C15" s="20" t="s">
        <v>45</v>
      </c>
      <c r="D15" s="58">
        <v>1968242</v>
      </c>
      <c r="E15" s="20" t="s">
        <v>33</v>
      </c>
      <c r="F15" s="58">
        <v>2636592.2999999998</v>
      </c>
      <c r="G15" s="56"/>
      <c r="H15" s="58">
        <v>0</v>
      </c>
      <c r="I15" s="29"/>
      <c r="J15" s="58">
        <v>0</v>
      </c>
      <c r="K15" s="28">
        <f>D15+F15+H15+J15</f>
        <v>4604834.3</v>
      </c>
    </row>
    <row r="16" spans="2:11" ht="96" customHeight="1">
      <c r="B16" s="30" t="s">
        <v>19</v>
      </c>
      <c r="C16" s="30" t="s">
        <v>20</v>
      </c>
      <c r="D16" s="56">
        <v>6798000</v>
      </c>
      <c r="E16" s="30" t="s">
        <v>21</v>
      </c>
      <c r="F16" s="56">
        <v>6530949</v>
      </c>
      <c r="G16" s="56"/>
      <c r="H16" s="56">
        <v>0</v>
      </c>
      <c r="I16" s="30" t="s">
        <v>22</v>
      </c>
      <c r="J16" s="56">
        <v>1222443.08</v>
      </c>
      <c r="K16" s="21">
        <f>+F16+H16+J16+D16</f>
        <v>14551392.08</v>
      </c>
    </row>
    <row r="17" spans="2:11" ht="80.25" customHeight="1">
      <c r="B17" s="20" t="s">
        <v>23</v>
      </c>
      <c r="C17" s="20" t="s">
        <v>24</v>
      </c>
      <c r="D17" s="56">
        <v>15306000</v>
      </c>
      <c r="E17" s="20" t="s">
        <v>21</v>
      </c>
      <c r="F17" s="56">
        <v>14736804</v>
      </c>
      <c r="G17" s="56"/>
      <c r="H17" s="56">
        <v>0</v>
      </c>
      <c r="I17" s="20" t="s">
        <v>25</v>
      </c>
      <c r="J17" s="56">
        <v>1491756.42</v>
      </c>
      <c r="K17" s="21">
        <f>D17+F17+H17+J17</f>
        <v>31534560.420000002</v>
      </c>
    </row>
    <row r="18" spans="2:11" ht="81.75" customHeight="1">
      <c r="B18" s="20" t="s">
        <v>26</v>
      </c>
      <c r="C18" s="20" t="s">
        <v>27</v>
      </c>
      <c r="D18" s="31">
        <v>22693128</v>
      </c>
      <c r="E18" s="20" t="s">
        <v>28</v>
      </c>
      <c r="F18" s="31">
        <v>35176608.100000001</v>
      </c>
      <c r="G18" s="31"/>
      <c r="H18" s="31">
        <v>0</v>
      </c>
      <c r="I18" s="22"/>
      <c r="J18" s="31">
        <v>0</v>
      </c>
      <c r="K18" s="26">
        <f>D18+F18+J18</f>
        <v>57869736.100000001</v>
      </c>
    </row>
    <row r="19" spans="2:11" ht="79.5" customHeight="1">
      <c r="B19" s="20" t="s">
        <v>108</v>
      </c>
      <c r="C19" s="20" t="s">
        <v>114</v>
      </c>
      <c r="D19" s="61">
        <v>8834715</v>
      </c>
      <c r="E19" s="20" t="s">
        <v>33</v>
      </c>
      <c r="F19" s="61">
        <v>4544995</v>
      </c>
      <c r="G19" s="56"/>
      <c r="H19" s="56">
        <v>0</v>
      </c>
      <c r="I19" s="20" t="s">
        <v>109</v>
      </c>
      <c r="J19" s="61">
        <v>866362.19</v>
      </c>
      <c r="K19" s="41">
        <f>+D19+F19+H19+J19</f>
        <v>14246072.189999999</v>
      </c>
    </row>
    <row r="20" spans="2:11" ht="81" customHeight="1">
      <c r="B20" s="20" t="s">
        <v>115</v>
      </c>
      <c r="C20" s="20" t="s">
        <v>46</v>
      </c>
      <c r="D20" s="59">
        <v>14350630</v>
      </c>
      <c r="E20" s="20" t="s">
        <v>47</v>
      </c>
      <c r="F20" s="59">
        <v>17813023.699999999</v>
      </c>
      <c r="G20" s="59"/>
      <c r="H20" s="56">
        <v>0</v>
      </c>
      <c r="I20" s="29"/>
      <c r="J20" s="56">
        <v>0</v>
      </c>
      <c r="K20" s="32">
        <f>SUM(J20,H20,F20,D20)</f>
        <v>32163653.699999999</v>
      </c>
    </row>
    <row r="21" spans="2:11" ht="90" customHeight="1">
      <c r="B21" s="20" t="s">
        <v>89</v>
      </c>
      <c r="C21" s="20" t="s">
        <v>90</v>
      </c>
      <c r="D21" s="56">
        <v>27194000</v>
      </c>
      <c r="E21" s="20" t="s">
        <v>40</v>
      </c>
      <c r="F21" s="56">
        <v>55757311</v>
      </c>
      <c r="G21" s="56"/>
      <c r="H21" s="56">
        <v>0</v>
      </c>
      <c r="I21" s="20" t="s">
        <v>91</v>
      </c>
      <c r="J21" s="56">
        <v>10805861.220000001</v>
      </c>
      <c r="K21" s="36">
        <f>+D21+F21+J21</f>
        <v>93757172.219999999</v>
      </c>
    </row>
    <row r="22" spans="2:11" ht="90" customHeight="1">
      <c r="B22" s="20" t="s">
        <v>110</v>
      </c>
      <c r="C22" s="20" t="s">
        <v>116</v>
      </c>
      <c r="D22" s="61">
        <v>2836016.83</v>
      </c>
      <c r="E22" s="20" t="s">
        <v>80</v>
      </c>
      <c r="F22" s="61">
        <v>2757598.34</v>
      </c>
      <c r="G22" s="56"/>
      <c r="H22" s="61">
        <v>0</v>
      </c>
      <c r="I22" s="29"/>
      <c r="J22" s="61">
        <v>91342.57</v>
      </c>
      <c r="K22" s="41">
        <f>D22+F22+H22+J22</f>
        <v>5684957.7400000002</v>
      </c>
    </row>
    <row r="23" spans="2:11" ht="90" customHeight="1">
      <c r="B23" s="30" t="s">
        <v>69</v>
      </c>
      <c r="C23" s="30" t="s">
        <v>70</v>
      </c>
      <c r="D23" s="56">
        <v>12183692</v>
      </c>
      <c r="E23" s="30" t="s">
        <v>55</v>
      </c>
      <c r="F23" s="56">
        <v>14427636</v>
      </c>
      <c r="G23" s="31"/>
      <c r="H23" s="56">
        <v>0</v>
      </c>
      <c r="I23" s="30" t="s">
        <v>71</v>
      </c>
      <c r="J23" s="56">
        <v>3134300.6500000022</v>
      </c>
      <c r="K23" s="21">
        <f>D23+F23+H23+J23</f>
        <v>29745628.650000002</v>
      </c>
    </row>
    <row r="24" spans="2:11" ht="96.75" customHeight="1">
      <c r="B24" s="20" t="s">
        <v>72</v>
      </c>
      <c r="C24" s="20" t="s">
        <v>66</v>
      </c>
      <c r="D24" s="61">
        <v>7388973</v>
      </c>
      <c r="E24" s="20" t="s">
        <v>55</v>
      </c>
      <c r="F24" s="61">
        <v>9866165</v>
      </c>
      <c r="G24" s="31"/>
      <c r="H24" s="64">
        <v>0</v>
      </c>
      <c r="I24" s="20" t="s">
        <v>73</v>
      </c>
      <c r="J24" s="64">
        <v>2163736.69</v>
      </c>
      <c r="K24" s="26">
        <f>J24+F24+D24</f>
        <v>19418874.689999998</v>
      </c>
    </row>
    <row r="25" spans="2:11" ht="90" customHeight="1">
      <c r="B25" s="34" t="s">
        <v>50</v>
      </c>
      <c r="C25" s="34" t="s">
        <v>51</v>
      </c>
      <c r="D25" s="57">
        <v>9501594</v>
      </c>
      <c r="E25" s="35" t="s">
        <v>52</v>
      </c>
      <c r="F25" s="57">
        <v>9025581.1300000008</v>
      </c>
      <c r="G25" s="65"/>
      <c r="H25" s="65">
        <v>0</v>
      </c>
      <c r="I25" s="25" t="s">
        <v>53</v>
      </c>
      <c r="J25" s="57">
        <v>1439921</v>
      </c>
      <c r="K25" s="24">
        <f>D25+F25+J25</f>
        <v>19967096.130000003</v>
      </c>
    </row>
    <row r="26" spans="2:11" ht="90" customHeight="1">
      <c r="B26" s="30" t="s">
        <v>117</v>
      </c>
      <c r="C26" s="34" t="s">
        <v>51</v>
      </c>
      <c r="D26" s="56">
        <v>78739440</v>
      </c>
      <c r="E26" s="30" t="s">
        <v>40</v>
      </c>
      <c r="F26" s="56">
        <v>78739440</v>
      </c>
      <c r="G26" s="56"/>
      <c r="H26" s="56">
        <v>0</v>
      </c>
      <c r="I26" s="37"/>
      <c r="J26" s="56">
        <v>0</v>
      </c>
      <c r="K26" s="21">
        <v>157478880</v>
      </c>
    </row>
    <row r="27" spans="2:11" ht="83.25" customHeight="1">
      <c r="B27" s="20" t="s">
        <v>42</v>
      </c>
      <c r="C27" s="20" t="s">
        <v>43</v>
      </c>
      <c r="D27" s="56">
        <v>2928395</v>
      </c>
      <c r="E27" s="20" t="s">
        <v>40</v>
      </c>
      <c r="F27" s="64">
        <v>6328206</v>
      </c>
      <c r="G27" s="56"/>
      <c r="H27" s="56">
        <v>0</v>
      </c>
      <c r="I27" s="37"/>
      <c r="J27" s="56">
        <v>0</v>
      </c>
      <c r="K27" s="21">
        <f>D27+F27+H27+J27</f>
        <v>9256601</v>
      </c>
    </row>
    <row r="28" spans="2:11" ht="90" customHeight="1">
      <c r="B28" s="38" t="s">
        <v>78</v>
      </c>
      <c r="C28" s="38" t="s">
        <v>79</v>
      </c>
      <c r="D28" s="70">
        <v>23663787</v>
      </c>
      <c r="E28" s="38" t="s">
        <v>80</v>
      </c>
      <c r="F28" s="70">
        <v>38835624.030000001</v>
      </c>
      <c r="G28" s="72"/>
      <c r="H28" s="70">
        <v>0</v>
      </c>
      <c r="I28" s="38" t="s">
        <v>81</v>
      </c>
      <c r="J28" s="70">
        <v>123232.84</v>
      </c>
      <c r="K28" s="78">
        <f>+D28+F28+H28+J28</f>
        <v>62622643.870000005</v>
      </c>
    </row>
    <row r="29" spans="2:11" ht="90" customHeight="1">
      <c r="B29" s="39" t="s">
        <v>137</v>
      </c>
      <c r="C29" s="39" t="s">
        <v>74</v>
      </c>
      <c r="D29" s="56">
        <v>6942351</v>
      </c>
      <c r="E29" s="39" t="s">
        <v>40</v>
      </c>
      <c r="F29" s="56">
        <v>5375874.5</v>
      </c>
      <c r="G29" s="73"/>
      <c r="H29" s="56">
        <v>0</v>
      </c>
      <c r="I29" s="39" t="s">
        <v>75</v>
      </c>
      <c r="J29" s="56">
        <v>713981.42</v>
      </c>
      <c r="K29" s="21">
        <f>D29+F29+H29+J29</f>
        <v>13032206.92</v>
      </c>
    </row>
    <row r="30" spans="2:11" ht="70.5" customHeight="1">
      <c r="B30" s="23" t="s">
        <v>87</v>
      </c>
      <c r="C30" s="23" t="s">
        <v>43</v>
      </c>
      <c r="D30" s="60">
        <v>24695421</v>
      </c>
      <c r="E30" s="23" t="s">
        <v>88</v>
      </c>
      <c r="F30" s="65">
        <v>40163133</v>
      </c>
      <c r="G30" s="71"/>
      <c r="H30" s="71">
        <v>0</v>
      </c>
      <c r="I30" s="40"/>
      <c r="J30" s="71">
        <v>0</v>
      </c>
      <c r="K30" s="79">
        <f>SUM(D30:J30)</f>
        <v>64858554</v>
      </c>
    </row>
    <row r="31" spans="2:11" ht="74.25" customHeight="1">
      <c r="B31" s="30" t="s">
        <v>96</v>
      </c>
      <c r="C31" s="30" t="s">
        <v>32</v>
      </c>
      <c r="D31" s="64">
        <v>13879436</v>
      </c>
      <c r="E31" s="30" t="s">
        <v>40</v>
      </c>
      <c r="F31" s="64">
        <v>13004983.9</v>
      </c>
      <c r="G31" s="31"/>
      <c r="H31" s="31">
        <v>0</v>
      </c>
      <c r="I31" s="30"/>
      <c r="J31" s="31">
        <v>0</v>
      </c>
      <c r="K31" s="33">
        <f>+D31+F31+H31+J31</f>
        <v>26884419.899999999</v>
      </c>
    </row>
    <row r="32" spans="2:11" ht="92.25" customHeight="1">
      <c r="B32" s="20" t="s">
        <v>65</v>
      </c>
      <c r="C32" s="20" t="s">
        <v>66</v>
      </c>
      <c r="D32" s="56">
        <v>9763586</v>
      </c>
      <c r="E32" s="20" t="s">
        <v>67</v>
      </c>
      <c r="F32" s="56">
        <v>12379435.690000001</v>
      </c>
      <c r="G32" s="56"/>
      <c r="H32" s="56">
        <v>0</v>
      </c>
      <c r="I32" s="20" t="s">
        <v>68</v>
      </c>
      <c r="J32" s="56">
        <v>1565688.0899999999</v>
      </c>
      <c r="K32" s="21">
        <f>D32+F32+H32+J32</f>
        <v>23708709.780000001</v>
      </c>
    </row>
    <row r="33" spans="2:11" ht="64.5" customHeight="1">
      <c r="B33" s="20" t="s">
        <v>97</v>
      </c>
      <c r="C33" s="20" t="s">
        <v>118</v>
      </c>
      <c r="D33" s="61">
        <v>7048220.1899999995</v>
      </c>
      <c r="E33" s="20" t="s">
        <v>98</v>
      </c>
      <c r="F33" s="61">
        <v>5716118.0300000012</v>
      </c>
      <c r="G33" s="56"/>
      <c r="H33" s="61">
        <v>0</v>
      </c>
      <c r="I33" s="20" t="s">
        <v>99</v>
      </c>
      <c r="J33" s="61">
        <v>413559.10000000009</v>
      </c>
      <c r="K33" s="41">
        <v>13177897.32</v>
      </c>
    </row>
    <row r="34" spans="2:11" ht="71.25" customHeight="1">
      <c r="B34" s="20" t="s">
        <v>82</v>
      </c>
      <c r="C34" s="20" t="s">
        <v>51</v>
      </c>
      <c r="D34" s="64">
        <v>3388098</v>
      </c>
      <c r="E34" s="20" t="s">
        <v>83</v>
      </c>
      <c r="F34" s="61">
        <v>4264504.4000000004</v>
      </c>
      <c r="G34" s="31"/>
      <c r="H34" s="31">
        <v>0</v>
      </c>
      <c r="I34" s="20" t="s">
        <v>84</v>
      </c>
      <c r="J34" s="64">
        <v>4398909.2300000004</v>
      </c>
      <c r="K34" s="26">
        <f>D34+F34+J34</f>
        <v>12051511.630000001</v>
      </c>
    </row>
    <row r="35" spans="2:11" ht="80.25" customHeight="1">
      <c r="B35" s="30" t="s">
        <v>85</v>
      </c>
      <c r="C35" s="30" t="s">
        <v>138</v>
      </c>
      <c r="D35" s="56">
        <v>7117419</v>
      </c>
      <c r="E35" s="30" t="s">
        <v>40</v>
      </c>
      <c r="F35" s="56">
        <v>7598763.4000000004</v>
      </c>
      <c r="G35" s="56"/>
      <c r="H35" s="56">
        <v>0</v>
      </c>
      <c r="I35" s="30" t="s">
        <v>86</v>
      </c>
      <c r="J35" s="56">
        <v>1655508</v>
      </c>
      <c r="K35" s="21">
        <f>D35+F35+H35+J35</f>
        <v>16371690.4</v>
      </c>
    </row>
    <row r="36" spans="2:11" ht="80.25" customHeight="1">
      <c r="B36" s="20" t="s">
        <v>119</v>
      </c>
      <c r="C36" s="30" t="s">
        <v>120</v>
      </c>
      <c r="D36" s="56">
        <f>180667489+40665258+40665258</f>
        <v>261998005</v>
      </c>
      <c r="E36" s="20" t="s">
        <v>121</v>
      </c>
      <c r="F36" s="56">
        <f>35747927.9+34220225+34843394.8</f>
        <v>104811547.7</v>
      </c>
      <c r="G36" s="56"/>
      <c r="H36" s="56">
        <v>0</v>
      </c>
      <c r="I36" s="29"/>
      <c r="J36" s="56">
        <v>0</v>
      </c>
      <c r="K36" s="21">
        <f>D36+F36+J36</f>
        <v>366809552.69999999</v>
      </c>
    </row>
    <row r="37" spans="2:11" ht="96" customHeight="1">
      <c r="B37" s="20" t="s">
        <v>48</v>
      </c>
      <c r="C37" s="20" t="s">
        <v>49</v>
      </c>
      <c r="D37" s="74">
        <v>6901024.2199999997</v>
      </c>
      <c r="E37" s="42" t="s">
        <v>122</v>
      </c>
      <c r="F37" s="74">
        <v>15776928.75</v>
      </c>
      <c r="G37" s="56"/>
      <c r="H37" s="56">
        <v>0</v>
      </c>
      <c r="I37" s="27"/>
      <c r="J37" s="56">
        <v>0</v>
      </c>
      <c r="K37" s="36">
        <f>D37+F37+H37+J37</f>
        <v>22677952.969999999</v>
      </c>
    </row>
    <row r="38" spans="2:11" ht="72" customHeight="1">
      <c r="B38" s="20" t="s">
        <v>76</v>
      </c>
      <c r="C38" s="30" t="s">
        <v>20</v>
      </c>
      <c r="D38" s="56">
        <v>16738077</v>
      </c>
      <c r="E38" s="30" t="s">
        <v>21</v>
      </c>
      <c r="F38" s="56">
        <v>16422960.4</v>
      </c>
      <c r="G38" s="56"/>
      <c r="H38" s="56">
        <v>0</v>
      </c>
      <c r="I38" s="30" t="s">
        <v>77</v>
      </c>
      <c r="J38" s="56">
        <v>11405084.48</v>
      </c>
      <c r="K38" s="21">
        <f>+F38+H38+J38+D38</f>
        <v>44566121.880000003</v>
      </c>
    </row>
    <row r="39" spans="2:11" ht="78" customHeight="1">
      <c r="B39" s="23" t="s">
        <v>102</v>
      </c>
      <c r="C39" s="23" t="s">
        <v>103</v>
      </c>
      <c r="D39" s="57">
        <v>18638000</v>
      </c>
      <c r="E39" s="23" t="s">
        <v>40</v>
      </c>
      <c r="F39" s="57">
        <v>10083767</v>
      </c>
      <c r="G39" s="65"/>
      <c r="H39" s="65">
        <v>0</v>
      </c>
      <c r="I39" s="23" t="s">
        <v>104</v>
      </c>
      <c r="J39" s="57">
        <v>531641</v>
      </c>
      <c r="K39" s="36">
        <f>D39+F39+H39+J39</f>
        <v>29253408</v>
      </c>
    </row>
    <row r="40" spans="2:11" ht="71.25" customHeight="1">
      <c r="B40" s="43" t="s">
        <v>54</v>
      </c>
      <c r="C40" s="43" t="s">
        <v>51</v>
      </c>
      <c r="D40" s="57">
        <v>2324666.42</v>
      </c>
      <c r="E40" s="43" t="s">
        <v>55</v>
      </c>
      <c r="F40" s="57">
        <v>7397952.5999999996</v>
      </c>
      <c r="G40" s="60"/>
      <c r="H40" s="61">
        <v>0</v>
      </c>
      <c r="I40" s="43" t="s">
        <v>56</v>
      </c>
      <c r="J40" s="57">
        <v>1334551.6200000001</v>
      </c>
      <c r="K40" s="24">
        <f>+D40+F40+H40+J40</f>
        <v>11057170.640000001</v>
      </c>
    </row>
    <row r="41" spans="2:11" ht="77.25" customHeight="1">
      <c r="B41" s="44" t="s">
        <v>92</v>
      </c>
      <c r="C41" s="44" t="s">
        <v>51</v>
      </c>
      <c r="D41" s="61">
        <v>1084058.72</v>
      </c>
      <c r="E41" s="44" t="s">
        <v>55</v>
      </c>
      <c r="F41" s="61">
        <v>1610350.31</v>
      </c>
      <c r="G41" s="31"/>
      <c r="H41" s="61">
        <v>0</v>
      </c>
      <c r="I41" s="44" t="s">
        <v>93</v>
      </c>
      <c r="J41" s="61">
        <v>774440.62</v>
      </c>
      <c r="K41" s="41">
        <f>+D41+F41+H41+J41</f>
        <v>3468849.6500000004</v>
      </c>
    </row>
    <row r="42" spans="2:11" ht="83.25" customHeight="1">
      <c r="B42" s="30" t="s">
        <v>100</v>
      </c>
      <c r="C42" s="44" t="s">
        <v>123</v>
      </c>
      <c r="D42" s="61">
        <v>45578796</v>
      </c>
      <c r="E42" s="45" t="s">
        <v>40</v>
      </c>
      <c r="F42" s="61">
        <v>40506184.149999999</v>
      </c>
      <c r="G42" s="64"/>
      <c r="H42" s="64">
        <v>0</v>
      </c>
      <c r="I42" s="45" t="s">
        <v>101</v>
      </c>
      <c r="J42" s="61">
        <v>35824586.149999999</v>
      </c>
      <c r="K42" s="33">
        <f>+D42+F42+J42</f>
        <v>121909566.30000001</v>
      </c>
    </row>
    <row r="43" spans="2:11" ht="84.75" customHeight="1">
      <c r="B43" s="22" t="s">
        <v>94</v>
      </c>
      <c r="C43" s="22" t="s">
        <v>95</v>
      </c>
      <c r="D43" s="31">
        <v>12399274</v>
      </c>
      <c r="E43" s="22" t="s">
        <v>124</v>
      </c>
      <c r="F43" s="31">
        <v>9277703.6000000015</v>
      </c>
      <c r="G43" s="31"/>
      <c r="H43" s="31">
        <v>0</v>
      </c>
      <c r="I43" s="22"/>
      <c r="J43" s="64">
        <v>0</v>
      </c>
      <c r="K43" s="26">
        <f>+D43+F43+J43</f>
        <v>21676977.600000001</v>
      </c>
    </row>
    <row r="44" spans="2:11" ht="78.75" customHeight="1">
      <c r="B44" s="20" t="s">
        <v>105</v>
      </c>
      <c r="C44" s="20" t="s">
        <v>106</v>
      </c>
      <c r="D44" s="31">
        <v>2696123.92</v>
      </c>
      <c r="E44" s="20" t="s">
        <v>21</v>
      </c>
      <c r="F44" s="61">
        <v>1946378.9</v>
      </c>
      <c r="G44" s="56"/>
      <c r="H44" s="31">
        <v>0</v>
      </c>
      <c r="I44" s="20" t="s">
        <v>107</v>
      </c>
      <c r="J44" s="56">
        <v>128171.14</v>
      </c>
      <c r="K44" s="41">
        <f>D44+F44+J44</f>
        <v>4770673.96</v>
      </c>
    </row>
    <row r="45" spans="2:11" ht="73.5" customHeight="1">
      <c r="B45" s="48" t="s">
        <v>131</v>
      </c>
      <c r="C45" s="48" t="s">
        <v>132</v>
      </c>
      <c r="D45" s="62">
        <v>43899120</v>
      </c>
      <c r="E45" s="48" t="s">
        <v>133</v>
      </c>
      <c r="F45" s="62">
        <v>18813909</v>
      </c>
      <c r="G45" s="62"/>
      <c r="H45" s="62">
        <v>0</v>
      </c>
      <c r="I45" s="51"/>
      <c r="J45" s="62">
        <v>0</v>
      </c>
      <c r="K45" s="49">
        <v>62713029</v>
      </c>
    </row>
    <row r="46" spans="2:11" ht="67.5" customHeight="1">
      <c r="B46" s="50" t="s">
        <v>125</v>
      </c>
      <c r="C46" s="50" t="s">
        <v>126</v>
      </c>
      <c r="D46" s="46">
        <v>23508429.960000001</v>
      </c>
      <c r="E46" s="50" t="s">
        <v>127</v>
      </c>
      <c r="F46" s="46">
        <v>23508429.989999998</v>
      </c>
      <c r="G46" s="46"/>
      <c r="H46" s="46">
        <v>0</v>
      </c>
      <c r="I46" s="68"/>
      <c r="J46" s="62">
        <v>0</v>
      </c>
      <c r="K46" s="55">
        <v>47016859.950000003</v>
      </c>
    </row>
    <row r="47" spans="2:11" ht="92.25" customHeight="1">
      <c r="B47" s="48" t="s">
        <v>128</v>
      </c>
      <c r="C47" s="48" t="s">
        <v>129</v>
      </c>
      <c r="D47" s="62">
        <v>2248899</v>
      </c>
      <c r="E47" s="48" t="s">
        <v>130</v>
      </c>
      <c r="F47" s="62">
        <v>963813.71</v>
      </c>
      <c r="G47" s="62"/>
      <c r="H47" s="62">
        <v>0</v>
      </c>
      <c r="I47" s="51"/>
      <c r="J47" s="62">
        <v>0</v>
      </c>
      <c r="K47" s="49">
        <v>3212712.71</v>
      </c>
    </row>
    <row r="48" spans="2:11" ht="64.5" customHeight="1">
      <c r="B48" s="53" t="s">
        <v>134</v>
      </c>
      <c r="C48" s="52" t="s">
        <v>135</v>
      </c>
      <c r="D48" s="47">
        <v>67697480</v>
      </c>
      <c r="E48" s="54" t="s">
        <v>136</v>
      </c>
      <c r="F48" s="66">
        <v>34645486</v>
      </c>
      <c r="G48" s="67"/>
      <c r="H48" s="62">
        <v>0</v>
      </c>
      <c r="I48" s="51"/>
      <c r="J48" s="62">
        <v>0</v>
      </c>
      <c r="K48" s="75">
        <f>+D48+F48+H48+J48</f>
        <v>102342966</v>
      </c>
    </row>
    <row r="49" spans="2:11" ht="50.25" customHeight="1">
      <c r="B49" s="5"/>
      <c r="C49" s="6"/>
      <c r="D49" s="7"/>
      <c r="E49" s="6"/>
      <c r="F49" s="7"/>
      <c r="G49" s="7"/>
      <c r="H49" s="7"/>
      <c r="I49" s="7"/>
      <c r="J49" s="7"/>
      <c r="K49" s="7"/>
    </row>
    <row r="50" spans="2:11" ht="58.5" customHeight="1">
      <c r="B50" s="5"/>
      <c r="C50" s="6"/>
      <c r="D50" s="7"/>
      <c r="E50" s="6"/>
      <c r="F50" s="7"/>
      <c r="G50" s="7"/>
      <c r="H50" s="7"/>
      <c r="I50" s="7"/>
      <c r="J50" s="7"/>
      <c r="K50" s="7"/>
    </row>
    <row r="51" spans="2:11">
      <c r="B51" s="8"/>
      <c r="C51" s="8"/>
      <c r="D51" s="9"/>
      <c r="E51" s="8"/>
      <c r="F51" s="9"/>
      <c r="G51" s="10"/>
      <c r="H51" s="7"/>
      <c r="I51" s="10"/>
      <c r="J51" s="7"/>
      <c r="K51" s="9"/>
    </row>
    <row r="52" spans="2:11">
      <c r="B52" s="11"/>
      <c r="C52" s="12"/>
      <c r="D52" s="13"/>
      <c r="E52" s="14"/>
      <c r="F52" s="15"/>
      <c r="G52" s="16"/>
      <c r="H52" s="7"/>
      <c r="I52" s="16"/>
      <c r="J52" s="7"/>
      <c r="K52" s="15"/>
    </row>
  </sheetData>
  <mergeCells count="9">
    <mergeCell ref="I5:J5"/>
    <mergeCell ref="K5:K7"/>
    <mergeCell ref="B2:K2"/>
    <mergeCell ref="B3:K3"/>
    <mergeCell ref="B4:K4"/>
    <mergeCell ref="B5:B6"/>
    <mergeCell ref="C5:D5"/>
    <mergeCell ref="E5:F5"/>
    <mergeCell ref="G5:H5"/>
  </mergeCells>
  <pageMargins left="0.7" right="0.7" top="0.75" bottom="0.75" header="0.3" footer="0.3"/>
  <pageSetup orientation="portrait" horizontalDpi="300" verticalDpi="300" r:id="rId1"/>
  <ignoredErrors>
    <ignoredError sqref="K35:K36 K38 K28 K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 2T2021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gama</cp:lastModifiedBy>
  <dcterms:created xsi:type="dcterms:W3CDTF">2019-07-29T16:37:16Z</dcterms:created>
  <dcterms:modified xsi:type="dcterms:W3CDTF">2021-07-25T18:17:03Z</dcterms:modified>
</cp:coreProperties>
</file>