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Pascual agosto 2019\RESPALDO_PASCUAL 12_08_2019\PASCUAL 2021\FORMATOS DEUDA_ LDF_CONAC 2021\4to_trimestre_2021\"/>
    </mc:Choice>
  </mc:AlternateContent>
  <bookViews>
    <workbookView xWindow="120" yWindow="135" windowWidth="12120" windowHeight="8100" tabRatio="478"/>
  </bookViews>
  <sheets>
    <sheet name="4to. trimestre  2021" sheetId="12" r:id="rId1"/>
  </sheets>
  <calcPr calcId="152511"/>
</workbook>
</file>

<file path=xl/calcChain.xml><?xml version="1.0" encoding="utf-8"?>
<calcChain xmlns="http://schemas.openxmlformats.org/spreadsheetml/2006/main">
  <c r="F79" i="12" l="1"/>
  <c r="F68" i="12" l="1"/>
  <c r="F71" i="12" l="1"/>
  <c r="F63" i="12" l="1"/>
  <c r="L18" i="12" l="1"/>
  <c r="L42" i="12"/>
  <c r="L41" i="12"/>
  <c r="L40" i="12"/>
  <c r="L39" i="12"/>
  <c r="L38" i="12"/>
  <c r="G91" i="12" l="1"/>
  <c r="L37" i="12" l="1"/>
  <c r="L36" i="12"/>
  <c r="L35" i="12"/>
  <c r="L34" i="12"/>
  <c r="L33" i="12"/>
  <c r="L29" i="12" l="1"/>
  <c r="L28" i="12"/>
  <c r="L27" i="12"/>
  <c r="L26" i="12"/>
  <c r="L25" i="12"/>
  <c r="L12" i="12"/>
  <c r="F84" i="12"/>
  <c r="G84" i="12" s="1"/>
  <c r="L32" i="12"/>
  <c r="L24" i="12"/>
  <c r="L23" i="12"/>
  <c r="L19" i="12"/>
  <c r="L17" i="12"/>
  <c r="L13" i="12"/>
  <c r="F55" i="12" l="1"/>
  <c r="F86" i="12"/>
  <c r="F91" i="12"/>
  <c r="G86" i="12"/>
</calcChain>
</file>

<file path=xl/sharedStrings.xml><?xml version="1.0" encoding="utf-8"?>
<sst xmlns="http://schemas.openxmlformats.org/spreadsheetml/2006/main" count="312" uniqueCount="103">
  <si>
    <t>ESTADO DE MÉXICO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</si>
  <si>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</si>
  <si>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</si>
  <si>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</si>
  <si>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</si>
  <si>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</si>
  <si>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</si>
  <si>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y porcentaje del total que se paga y garantiza con el recurso de dichos fondos</t>
  </si>
  <si>
    <t>Importe Garantizado</t>
  </si>
  <si>
    <t>%Respecto</t>
  </si>
  <si>
    <t>al Total</t>
  </si>
  <si>
    <t>Crédito Simple</t>
  </si>
  <si>
    <t>20 años</t>
  </si>
  <si>
    <t>FAFEF</t>
  </si>
  <si>
    <t>TIIE + 0.37</t>
  </si>
  <si>
    <t>19 años</t>
  </si>
  <si>
    <t xml:space="preserve"> Fija 8.00</t>
  </si>
  <si>
    <t>Importe</t>
  </si>
  <si>
    <t>Deuda Pública Bruta Total descontando la Amortización 1</t>
  </si>
  <si>
    <t>Al 31 de Diciembre del Año anterior</t>
  </si>
  <si>
    <t>Trimestre que se informa</t>
  </si>
  <si>
    <t>Producto Interno Bruto Estatal</t>
  </si>
  <si>
    <t>Saldo de la Deuda Pública</t>
  </si>
  <si>
    <t xml:space="preserve">Porcentaje </t>
  </si>
  <si>
    <t>Ingresos Propios</t>
  </si>
  <si>
    <t>Fondo con que se Paga</t>
  </si>
  <si>
    <t>Fondo que garantiza</t>
  </si>
  <si>
    <t xml:space="preserve">(-)   Amortización  1   </t>
  </si>
  <si>
    <t xml:space="preserve">Importe Pagado  1 </t>
  </si>
  <si>
    <t>(+)  Contratacion   1</t>
  </si>
  <si>
    <t>( Cifras Preliminares)</t>
  </si>
  <si>
    <t>PARTC.</t>
  </si>
  <si>
    <t xml:space="preserve">PARTIC.  </t>
  </si>
  <si>
    <t>Obras que producen Beneficio a la Población</t>
  </si>
  <si>
    <t>(-)   Valor Nominal del Bono Cupon Cero</t>
  </si>
  <si>
    <t>(Miles de Pesos)</t>
  </si>
  <si>
    <t>21 años</t>
  </si>
  <si>
    <t>TIIE + 0.45pp</t>
  </si>
  <si>
    <t>BANCOMER 004</t>
  </si>
  <si>
    <t>BANCOMER 005</t>
  </si>
  <si>
    <t>BANCOMER 008</t>
  </si>
  <si>
    <t>TIIE + 0.35pp</t>
  </si>
  <si>
    <t>TIIE + 0.38pp</t>
  </si>
  <si>
    <t>SANTANDER 006</t>
  </si>
  <si>
    <t>TIIE + 1.70pp</t>
  </si>
  <si>
    <t>SANTANDER 016 - 025</t>
  </si>
  <si>
    <t>BANORTE  003</t>
  </si>
  <si>
    <t>18 años</t>
  </si>
  <si>
    <t>BANORTE  015</t>
  </si>
  <si>
    <t>TIIE + 0.40.pp</t>
  </si>
  <si>
    <t>BANOBRAS 001</t>
  </si>
  <si>
    <t>TIIE + 0.47.pp</t>
  </si>
  <si>
    <t>BANOBRAS 002</t>
  </si>
  <si>
    <t>BANOBRAS (PROFISE)  010</t>
  </si>
  <si>
    <t xml:space="preserve"> Fija 7.98</t>
  </si>
  <si>
    <t xml:space="preserve"> Fija 7.99</t>
  </si>
  <si>
    <t>Fija 7.93</t>
  </si>
  <si>
    <t>Fija 7.94</t>
  </si>
  <si>
    <t>Fija 7.52</t>
  </si>
  <si>
    <t>Fija 7.57</t>
  </si>
  <si>
    <t>Fija 8.51</t>
  </si>
  <si>
    <t>TIIE + 0.36pp</t>
  </si>
  <si>
    <t>BANOBRAS (FONREC)  014</t>
  </si>
  <si>
    <t>TIIE + 0.53 pp</t>
  </si>
  <si>
    <t>TIIE + 0.43 pp</t>
  </si>
  <si>
    <t>BANOBRAS (042)</t>
  </si>
  <si>
    <t>BANOBRAS (041)</t>
  </si>
  <si>
    <t>BANOBRAS (043)</t>
  </si>
  <si>
    <t>TIIE + 0.42 pp</t>
  </si>
  <si>
    <t>TIIE + 0.48 pp</t>
  </si>
  <si>
    <t>TIIE + 0.54 pp</t>
  </si>
  <si>
    <t>Importe Total Saldo al 31 de Diciembre de 2020</t>
  </si>
  <si>
    <t>TIIE + 0.25 pp</t>
  </si>
  <si>
    <t>Deuda Pública Bruta Total al 31 de Diciembre de 2020</t>
  </si>
  <si>
    <t>SANTANDER 040</t>
  </si>
  <si>
    <t>(+)  Contratacion   2</t>
  </si>
  <si>
    <t xml:space="preserve">(-)   Amortización  2   </t>
  </si>
  <si>
    <t>BANOBRAS (044)</t>
  </si>
  <si>
    <t>BANAMEX (045)</t>
  </si>
  <si>
    <t xml:space="preserve">TIIE + 0.48 </t>
  </si>
  <si>
    <t>Deuda Pública Bruta Total descontando la Amortización 2</t>
  </si>
  <si>
    <t>(+)  Contratacion   3</t>
  </si>
  <si>
    <t>(-)   Amortización  3</t>
  </si>
  <si>
    <t>(+)  Contratacion   4</t>
  </si>
  <si>
    <t>(-)   Amortización  4</t>
  </si>
  <si>
    <t>Deuda Pública Bruta Total descontando la Amortización 4</t>
  </si>
  <si>
    <t>Deuda Pública Bruta Total descontando la Amortización 3</t>
  </si>
  <si>
    <t>BANAMEX (046)</t>
  </si>
  <si>
    <t>SCOTIABANK</t>
  </si>
  <si>
    <t xml:space="preserve">BANORTE </t>
  </si>
  <si>
    <t>BANORTE  048</t>
  </si>
  <si>
    <t>BANOBRAS (047)</t>
  </si>
  <si>
    <t>BANCOMER 049</t>
  </si>
  <si>
    <t>TIIE + 0.73 PP</t>
  </si>
  <si>
    <t>TIIE + 0.69 PP</t>
  </si>
  <si>
    <t>1 año</t>
  </si>
  <si>
    <t>TIIE + 0.73 pp</t>
  </si>
  <si>
    <t>TIIE + 0.85 pp</t>
  </si>
  <si>
    <t>Del 01 de Octubre al 31 de Diciembre de 2021</t>
  </si>
  <si>
    <t>Deuda Pública Bruta Total al 31 de Marzo de 2021</t>
  </si>
  <si>
    <t>Deuda Pública Bruta Total al 30 de Junio de 2021</t>
  </si>
  <si>
    <t>Deuda Pública Bruta Total al 30 de Septiembre de 2021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</si>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</sst>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00"/>
    <numFmt numFmtId="165" formatCode="0.0"/>
    <numFmt numFmtId="166" formatCode="#,###.0,"/>
    <numFmt numFmtId="167" formatCode="#,##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Frutiger LT Std 45 Light"/>
      <family val="2"/>
    </font>
    <font>
      <b/>
      <sz val="10"/>
      <color theme="1"/>
      <name val="Frutiger LT Std 45 Light"/>
      <family val="2"/>
    </font>
    <font>
      <b/>
      <sz val="8"/>
      <color theme="1"/>
      <name val="Frutiger LT Std 45 Light"/>
      <family val="2"/>
    </font>
    <font>
      <sz val="9"/>
      <color theme="1"/>
      <name val="Frutiger LT Std 45 Light"/>
      <family val="2"/>
    </font>
    <font>
      <sz val="8"/>
      <color theme="1"/>
      <name val="Frutiger LT Std 45 Light"/>
      <family val="2"/>
    </font>
    <font>
      <sz val="11"/>
      <color theme="1"/>
      <name val="Frutiger LT Std 45 Light"/>
      <family val="2"/>
    </font>
    <font>
      <vertAlign val="superscript"/>
      <sz val="11"/>
      <color theme="1"/>
      <name val="Frutiger LT Std 45 Light"/>
      <family val="2"/>
    </font>
    <font>
      <sz val="10"/>
      <color theme="1"/>
      <name val="Frutiger LT Std 45 Light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92">
    <xf numFmtId="0" fontId="0" fillId="0" borderId="0" xfId="0"/>
    <xf numFmtId="4" fontId="0" fillId="0" borderId="0" xfId="0" applyNumberFormat="1"/>
    <xf numFmtId="0" fontId="0" fillId="0" borderId="0" xfId="0" applyAlignment="1"/>
    <xf numFmtId="164" fontId="0" fillId="0" borderId="0" xfId="0" applyNumberFormat="1"/>
    <xf numFmtId="0" fontId="5" fillId="0" borderId="1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8" fillId="0" borderId="0" xfId="0" applyFont="1"/>
    <xf numFmtId="0" fontId="7" fillId="0" borderId="0" xfId="0" applyFont="1"/>
    <xf numFmtId="4" fontId="7" fillId="0" borderId="0" xfId="0" applyNumberFormat="1" applyFont="1"/>
    <xf numFmtId="4" fontId="7" fillId="0" borderId="0" xfId="0" applyNumberFormat="1" applyFont="1" applyAlignment="1"/>
    <xf numFmtId="0" fontId="7" fillId="0" borderId="0" xfId="0" applyFont="1" applyAlignment="1"/>
    <xf numFmtId="0" fontId="5" fillId="0" borderId="0" xfId="0" applyFont="1"/>
    <xf numFmtId="4" fontId="9" fillId="0" borderId="0" xfId="0" applyNumberFormat="1" applyFont="1"/>
    <xf numFmtId="0" fontId="9" fillId="0" borderId="0" xfId="0" applyFont="1"/>
    <xf numFmtId="4" fontId="9" fillId="0" borderId="0" xfId="0" applyNumberFormat="1" applyFont="1" applyAlignment="1"/>
    <xf numFmtId="0" fontId="5" fillId="0" borderId="10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7" fillId="0" borderId="14" xfId="0" applyFont="1" applyBorder="1"/>
    <xf numFmtId="0" fontId="5" fillId="0" borderId="1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4" fontId="6" fillId="0" borderId="0" xfId="0" applyNumberFormat="1" applyFont="1" applyAlignment="1"/>
    <xf numFmtId="0" fontId="5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/>
    <xf numFmtId="4" fontId="6" fillId="0" borderId="11" xfId="0" applyNumberFormat="1" applyFont="1" applyBorder="1"/>
    <xf numFmtId="4" fontId="6" fillId="0" borderId="0" xfId="0" applyNumberFormat="1" applyFont="1"/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/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4" fontId="6" fillId="0" borderId="0" xfId="0" applyNumberFormat="1" applyFont="1" applyBorder="1"/>
    <xf numFmtId="0" fontId="6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1" xfId="0" applyFont="1" applyBorder="1" applyAlignment="1"/>
    <xf numFmtId="0" fontId="6" fillId="0" borderId="11" xfId="0" applyFont="1" applyBorder="1"/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/>
    <xf numFmtId="4" fontId="4" fillId="0" borderId="0" xfId="0" applyNumberFormat="1" applyFont="1" applyBorder="1"/>
    <xf numFmtId="0" fontId="6" fillId="0" borderId="1" xfId="0" applyFont="1" applyBorder="1" applyAlignment="1">
      <alignment horizontal="center" vertical="top" wrapText="1"/>
    </xf>
    <xf numFmtId="166" fontId="6" fillId="0" borderId="1" xfId="0" applyNumberFormat="1" applyFont="1" applyBorder="1"/>
    <xf numFmtId="167" fontId="4" fillId="0" borderId="1" xfId="0" applyNumberFormat="1" applyFont="1" applyBorder="1"/>
    <xf numFmtId="167" fontId="6" fillId="0" borderId="1" xfId="0" applyNumberFormat="1" applyFont="1" applyBorder="1"/>
    <xf numFmtId="167" fontId="6" fillId="0" borderId="0" xfId="0" applyNumberFormat="1" applyFont="1"/>
    <xf numFmtId="167" fontId="6" fillId="0" borderId="1" xfId="1" applyNumberFormat="1" applyFont="1" applyBorder="1"/>
    <xf numFmtId="167" fontId="6" fillId="0" borderId="14" xfId="0" applyNumberFormat="1" applyFont="1" applyBorder="1"/>
    <xf numFmtId="167" fontId="6" fillId="0" borderId="1" xfId="0" applyNumberFormat="1" applyFont="1" applyBorder="1" applyAlignment="1">
      <alignment horizontal="center" vertical="top" wrapText="1"/>
    </xf>
    <xf numFmtId="167" fontId="6" fillId="0" borderId="1" xfId="0" applyNumberFormat="1" applyFont="1" applyBorder="1" applyAlignment="1">
      <alignment horizontal="center" vertical="top"/>
    </xf>
    <xf numFmtId="4" fontId="10" fillId="0" borderId="0" xfId="0" applyNumberFormat="1" applyFont="1"/>
    <xf numFmtId="0" fontId="10" fillId="0" borderId="0" xfId="0" applyFont="1"/>
    <xf numFmtId="4" fontId="5" fillId="0" borderId="0" xfId="0" applyNumberFormat="1" applyFont="1"/>
    <xf numFmtId="0" fontId="6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/>
    <xf numFmtId="167" fontId="6" fillId="0" borderId="0" xfId="0" applyNumberFormat="1" applyFont="1" applyBorder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167" fontId="6" fillId="0" borderId="1" xfId="0" applyNumberFormat="1" applyFont="1" applyFill="1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R119"/>
  <sheetViews>
    <sheetView tabSelected="1" workbookViewId="0">
      <selection activeCell="H78" sqref="H78"/>
    </sheetView>
  </sheetViews>
  <sheetFormatPr baseColWidth="10" defaultRowHeight="15"/>
  <cols>
    <col min="1" max="1" width="1.7109375" customWidth="1"/>
    <col min="2" max="2" width="15.28515625" customWidth="1"/>
    <col min="3" max="3" width="9.7109375" customWidth="1"/>
    <col min="4" max="4" width="11.7109375" customWidth="1"/>
    <col min="5" max="5" width="32.140625" customWidth="1"/>
    <col min="6" max="6" width="28.140625" customWidth="1"/>
    <col min="7" max="7" width="17.7109375" customWidth="1"/>
    <col min="8" max="8" width="10.85546875" customWidth="1"/>
    <col min="9" max="9" width="9.5703125" customWidth="1"/>
    <col min="10" max="10" width="15.85546875" style="2" customWidth="1"/>
    <col min="11" max="11" width="10.5703125" style="2" customWidth="1"/>
    <col min="12" max="12" width="9.85546875" customWidth="1"/>
    <col min="13" max="13" width="4" customWidth="1"/>
  </cols>
  <sheetData>
    <row r="1" spans="2:12" ht="9" customHeight="1"/>
    <row r="2" spans="2:12" ht="15.75">
      <c r="B2" s="66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2:12">
      <c r="B3" s="69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1"/>
    </row>
    <row r="4" spans="2:12">
      <c r="B4" s="69" t="s">
        <v>98</v>
      </c>
      <c r="C4" s="70"/>
      <c r="D4" s="70"/>
      <c r="E4" s="70"/>
      <c r="F4" s="70"/>
      <c r="G4" s="70"/>
      <c r="H4" s="70"/>
      <c r="I4" s="70"/>
      <c r="J4" s="70"/>
      <c r="K4" s="70"/>
      <c r="L4" s="71"/>
    </row>
    <row r="5" spans="2:12" ht="12" customHeight="1">
      <c r="B5" s="88" t="s">
        <v>35</v>
      </c>
      <c r="C5" s="89"/>
      <c r="D5" s="89"/>
      <c r="E5" s="89"/>
      <c r="F5" s="89"/>
      <c r="G5" s="89"/>
      <c r="H5" s="89"/>
      <c r="I5" s="89"/>
      <c r="J5" s="89"/>
      <c r="K5" s="89"/>
      <c r="L5" s="90"/>
    </row>
    <row r="6" spans="2:12" ht="12" customHeight="1">
      <c r="B6" s="72" t="s">
        <v>30</v>
      </c>
      <c r="C6" s="73"/>
      <c r="D6" s="73"/>
      <c r="E6" s="73"/>
      <c r="F6" s="73"/>
      <c r="G6" s="73"/>
      <c r="H6" s="73"/>
      <c r="I6" s="73"/>
      <c r="J6" s="73"/>
      <c r="K6" s="73"/>
      <c r="L6" s="74"/>
    </row>
    <row r="7" spans="2:12">
      <c r="B7" s="75" t="s">
        <v>2</v>
      </c>
      <c r="C7" s="78" t="s">
        <v>3</v>
      </c>
      <c r="D7" s="78" t="s">
        <v>4</v>
      </c>
      <c r="E7" s="75" t="s">
        <v>5</v>
      </c>
      <c r="F7" s="78" t="s">
        <v>6</v>
      </c>
      <c r="G7" s="78" t="s">
        <v>71</v>
      </c>
      <c r="H7" s="4"/>
      <c r="I7" s="4"/>
      <c r="J7" s="79" t="s">
        <v>7</v>
      </c>
      <c r="K7" s="80"/>
      <c r="L7" s="81"/>
    </row>
    <row r="8" spans="2:12" ht="24">
      <c r="B8" s="76"/>
      <c r="C8" s="78"/>
      <c r="D8" s="78"/>
      <c r="E8" s="76"/>
      <c r="F8" s="78"/>
      <c r="G8" s="78"/>
      <c r="H8" s="82" t="s">
        <v>26</v>
      </c>
      <c r="I8" s="83" t="s">
        <v>8</v>
      </c>
      <c r="J8" s="84" t="s">
        <v>28</v>
      </c>
      <c r="K8" s="86" t="s">
        <v>25</v>
      </c>
      <c r="L8" s="5" t="s">
        <v>9</v>
      </c>
    </row>
    <row r="9" spans="2:12">
      <c r="B9" s="77"/>
      <c r="C9" s="78"/>
      <c r="D9" s="78"/>
      <c r="E9" s="77"/>
      <c r="F9" s="78"/>
      <c r="G9" s="78"/>
      <c r="H9" s="82"/>
      <c r="I9" s="83"/>
      <c r="J9" s="85"/>
      <c r="K9" s="87"/>
      <c r="L9" s="6" t="s">
        <v>10</v>
      </c>
    </row>
    <row r="10" spans="2:12" ht="22.5">
      <c r="B10" s="23" t="s">
        <v>11</v>
      </c>
      <c r="C10" s="23" t="s">
        <v>12</v>
      </c>
      <c r="D10" s="60" t="s">
        <v>79</v>
      </c>
      <c r="E10" s="23" t="s">
        <v>33</v>
      </c>
      <c r="F10" s="27" t="s">
        <v>78</v>
      </c>
      <c r="G10" s="49">
        <v>0</v>
      </c>
      <c r="H10" s="28" t="s">
        <v>31</v>
      </c>
      <c r="I10" s="25">
        <v>1</v>
      </c>
      <c r="J10" s="49">
        <v>408797.25</v>
      </c>
      <c r="K10" s="28" t="s">
        <v>31</v>
      </c>
      <c r="L10" s="26">
        <v>0</v>
      </c>
    </row>
    <row r="11" spans="2:12" ht="17.25" customHeight="1">
      <c r="B11" s="23" t="s">
        <v>11</v>
      </c>
      <c r="C11" s="23" t="s">
        <v>12</v>
      </c>
      <c r="D11" s="64" t="s">
        <v>94</v>
      </c>
      <c r="E11" s="23" t="s">
        <v>33</v>
      </c>
      <c r="F11" s="27" t="s">
        <v>87</v>
      </c>
      <c r="G11" s="49">
        <v>0</v>
      </c>
      <c r="H11" s="28" t="s">
        <v>31</v>
      </c>
      <c r="I11" s="25">
        <v>1</v>
      </c>
      <c r="J11" s="49">
        <v>15363</v>
      </c>
      <c r="K11" s="28" t="s">
        <v>31</v>
      </c>
      <c r="L11" s="26">
        <v>0</v>
      </c>
    </row>
    <row r="12" spans="2:12" ht="20.25" customHeight="1">
      <c r="B12" s="23" t="s">
        <v>11</v>
      </c>
      <c r="C12" s="23" t="s">
        <v>36</v>
      </c>
      <c r="D12" s="60" t="s">
        <v>37</v>
      </c>
      <c r="E12" s="23" t="s">
        <v>33</v>
      </c>
      <c r="F12" s="24" t="s">
        <v>38</v>
      </c>
      <c r="G12" s="49">
        <v>796805600</v>
      </c>
      <c r="H12" s="28" t="s">
        <v>31</v>
      </c>
      <c r="I12" s="25">
        <v>1</v>
      </c>
      <c r="J12" s="49">
        <v>588000</v>
      </c>
      <c r="K12" s="28" t="s">
        <v>31</v>
      </c>
      <c r="L12" s="26">
        <f>J12/G12</f>
        <v>7.3794662085708228E-4</v>
      </c>
    </row>
    <row r="13" spans="2:12" ht="20.25" customHeight="1">
      <c r="B13" s="23" t="s">
        <v>11</v>
      </c>
      <c r="C13" s="23" t="s">
        <v>36</v>
      </c>
      <c r="D13" s="60" t="s">
        <v>41</v>
      </c>
      <c r="E13" s="23" t="s">
        <v>33</v>
      </c>
      <c r="F13" s="24" t="s">
        <v>39</v>
      </c>
      <c r="G13" s="49">
        <v>8466059500</v>
      </c>
      <c r="H13" s="28" t="s">
        <v>31</v>
      </c>
      <c r="I13" s="25">
        <v>1</v>
      </c>
      <c r="J13" s="49">
        <v>6247500</v>
      </c>
      <c r="K13" s="28" t="s">
        <v>31</v>
      </c>
      <c r="L13" s="26">
        <f t="shared" ref="L13:L36" si="0">J13/G13*100</f>
        <v>7.3794662085708229E-2</v>
      </c>
    </row>
    <row r="14" spans="2:12" ht="20.25" customHeight="1">
      <c r="B14" s="23" t="s">
        <v>11</v>
      </c>
      <c r="C14" s="23" t="s">
        <v>12</v>
      </c>
      <c r="D14" s="60" t="s">
        <v>42</v>
      </c>
      <c r="E14" s="23" t="s">
        <v>33</v>
      </c>
      <c r="F14" s="24" t="s">
        <v>40</v>
      </c>
      <c r="G14" s="49">
        <v>1338222394.5599999</v>
      </c>
      <c r="H14" s="28" t="s">
        <v>31</v>
      </c>
      <c r="I14" s="25">
        <v>1</v>
      </c>
      <c r="J14" s="49">
        <v>4525518.25</v>
      </c>
      <c r="K14" s="28" t="s">
        <v>31</v>
      </c>
      <c r="L14" s="26">
        <v>0</v>
      </c>
    </row>
    <row r="15" spans="2:12" ht="20.25" customHeight="1">
      <c r="B15" s="23" t="s">
        <v>11</v>
      </c>
      <c r="C15" s="23" t="s">
        <v>12</v>
      </c>
      <c r="D15" s="64" t="s">
        <v>93</v>
      </c>
      <c r="E15" s="23" t="s">
        <v>33</v>
      </c>
      <c r="F15" s="24" t="s">
        <v>92</v>
      </c>
      <c r="G15" s="49">
        <v>0</v>
      </c>
      <c r="H15" s="28" t="s">
        <v>31</v>
      </c>
      <c r="I15" s="25">
        <v>1</v>
      </c>
      <c r="J15" s="49">
        <v>978.93</v>
      </c>
      <c r="K15" s="28" t="s">
        <v>31</v>
      </c>
      <c r="L15" s="26">
        <v>0</v>
      </c>
    </row>
    <row r="16" spans="2:12" ht="20.25" customHeight="1">
      <c r="B16" s="23" t="s">
        <v>11</v>
      </c>
      <c r="C16" s="23" t="s">
        <v>12</v>
      </c>
      <c r="D16" s="60" t="s">
        <v>41</v>
      </c>
      <c r="E16" s="23" t="s">
        <v>33</v>
      </c>
      <c r="F16" s="24" t="s">
        <v>43</v>
      </c>
      <c r="G16" s="49">
        <v>2946063000</v>
      </c>
      <c r="H16" s="28" t="s">
        <v>31</v>
      </c>
      <c r="I16" s="25">
        <v>1</v>
      </c>
      <c r="J16" s="49">
        <v>8676000</v>
      </c>
      <c r="K16" s="28" t="s">
        <v>31</v>
      </c>
      <c r="L16" s="26">
        <v>0</v>
      </c>
    </row>
    <row r="17" spans="2:14" ht="20.25" customHeight="1">
      <c r="B17" s="23" t="s">
        <v>11</v>
      </c>
      <c r="C17" s="23" t="s">
        <v>15</v>
      </c>
      <c r="D17" s="60" t="s">
        <v>44</v>
      </c>
      <c r="E17" s="23" t="s">
        <v>33</v>
      </c>
      <c r="F17" s="24" t="s">
        <v>45</v>
      </c>
      <c r="G17" s="49">
        <v>398424290.89999998</v>
      </c>
      <c r="H17" s="28" t="s">
        <v>31</v>
      </c>
      <c r="I17" s="25">
        <v>1</v>
      </c>
      <c r="J17" s="49">
        <v>30386888.899999999</v>
      </c>
      <c r="K17" s="28" t="s">
        <v>31</v>
      </c>
      <c r="L17" s="26">
        <f t="shared" si="0"/>
        <v>7.6267661370141626</v>
      </c>
    </row>
    <row r="18" spans="2:14" ht="20.25" customHeight="1">
      <c r="B18" s="23" t="s">
        <v>11</v>
      </c>
      <c r="C18" s="23" t="s">
        <v>12</v>
      </c>
      <c r="D18" s="60" t="s">
        <v>72</v>
      </c>
      <c r="E18" s="23" t="s">
        <v>33</v>
      </c>
      <c r="F18" s="24" t="s">
        <v>74</v>
      </c>
      <c r="G18" s="49">
        <v>1498357398.6600001</v>
      </c>
      <c r="H18" s="28" t="s">
        <v>31</v>
      </c>
      <c r="I18" s="25">
        <v>1</v>
      </c>
      <c r="J18" s="49">
        <v>907499.99</v>
      </c>
      <c r="K18" s="28" t="s">
        <v>31</v>
      </c>
      <c r="L18" s="26">
        <f t="shared" si="0"/>
        <v>6.0566323549480834E-2</v>
      </c>
    </row>
    <row r="19" spans="2:14" ht="20.25" customHeight="1">
      <c r="B19" s="23" t="s">
        <v>11</v>
      </c>
      <c r="C19" s="23" t="s">
        <v>12</v>
      </c>
      <c r="D19" s="60" t="s">
        <v>14</v>
      </c>
      <c r="E19" s="23" t="s">
        <v>33</v>
      </c>
      <c r="F19" s="24" t="s">
        <v>46</v>
      </c>
      <c r="G19" s="49">
        <v>13159081400</v>
      </c>
      <c r="H19" s="28" t="s">
        <v>31</v>
      </c>
      <c r="I19" s="25">
        <v>1</v>
      </c>
      <c r="J19" s="49">
        <v>38752800</v>
      </c>
      <c r="K19" s="28" t="s">
        <v>31</v>
      </c>
      <c r="L19" s="26">
        <f t="shared" si="0"/>
        <v>0.29449472058133175</v>
      </c>
    </row>
    <row r="20" spans="2:14" ht="20.25" customHeight="1">
      <c r="B20" s="23" t="s">
        <v>11</v>
      </c>
      <c r="C20" s="23" t="s">
        <v>47</v>
      </c>
      <c r="D20" s="60" t="s">
        <v>44</v>
      </c>
      <c r="E20" s="23" t="s">
        <v>33</v>
      </c>
      <c r="F20" s="24" t="s">
        <v>48</v>
      </c>
      <c r="G20" s="49">
        <v>181110926.74000001</v>
      </c>
      <c r="H20" s="28" t="s">
        <v>31</v>
      </c>
      <c r="I20" s="25">
        <v>1</v>
      </c>
      <c r="J20" s="49">
        <v>13812872</v>
      </c>
      <c r="K20" s="28" t="s">
        <v>31</v>
      </c>
      <c r="L20" s="26">
        <v>0</v>
      </c>
    </row>
    <row r="21" spans="2:14" ht="20.25" customHeight="1">
      <c r="B21" s="23" t="s">
        <v>11</v>
      </c>
      <c r="C21" s="23" t="s">
        <v>12</v>
      </c>
      <c r="D21" s="64" t="s">
        <v>93</v>
      </c>
      <c r="E21" s="23" t="s">
        <v>33</v>
      </c>
      <c r="F21" s="24" t="s">
        <v>90</v>
      </c>
      <c r="G21" s="49">
        <v>0</v>
      </c>
      <c r="H21" s="28" t="s">
        <v>31</v>
      </c>
      <c r="I21" s="25">
        <v>1</v>
      </c>
      <c r="J21" s="49">
        <v>441.61</v>
      </c>
      <c r="K21" s="28" t="s">
        <v>31</v>
      </c>
      <c r="L21" s="26">
        <v>0</v>
      </c>
    </row>
    <row r="22" spans="2:14" ht="20.25" customHeight="1">
      <c r="B22" s="23" t="s">
        <v>11</v>
      </c>
      <c r="C22" s="23" t="s">
        <v>36</v>
      </c>
      <c r="D22" s="60" t="s">
        <v>49</v>
      </c>
      <c r="E22" s="23" t="s">
        <v>33</v>
      </c>
      <c r="F22" s="24" t="s">
        <v>50</v>
      </c>
      <c r="G22" s="49">
        <v>4979260022.7399998</v>
      </c>
      <c r="H22" s="28" t="s">
        <v>31</v>
      </c>
      <c r="I22" s="25">
        <v>1</v>
      </c>
      <c r="J22" s="49">
        <v>3674428.05</v>
      </c>
      <c r="K22" s="28" t="s">
        <v>31</v>
      </c>
      <c r="L22" s="26">
        <v>0</v>
      </c>
    </row>
    <row r="23" spans="2:14" ht="20.25" customHeight="1">
      <c r="B23" s="23" t="s">
        <v>11</v>
      </c>
      <c r="C23" s="23" t="s">
        <v>36</v>
      </c>
      <c r="D23" s="60" t="s">
        <v>51</v>
      </c>
      <c r="E23" s="23" t="s">
        <v>33</v>
      </c>
      <c r="F23" s="24" t="s">
        <v>52</v>
      </c>
      <c r="G23" s="49">
        <v>4980035000</v>
      </c>
      <c r="H23" s="28" t="s">
        <v>31</v>
      </c>
      <c r="I23" s="25">
        <v>1</v>
      </c>
      <c r="J23" s="49">
        <v>3675000</v>
      </c>
      <c r="K23" s="28" t="s">
        <v>31</v>
      </c>
      <c r="L23" s="26">
        <f t="shared" si="0"/>
        <v>7.3794662085708229E-2</v>
      </c>
    </row>
    <row r="24" spans="2:14" ht="20.25" customHeight="1">
      <c r="B24" s="23" t="s">
        <v>11</v>
      </c>
      <c r="C24" s="23" t="s">
        <v>12</v>
      </c>
      <c r="D24" s="60" t="s">
        <v>16</v>
      </c>
      <c r="E24" s="23" t="s">
        <v>33</v>
      </c>
      <c r="F24" s="27" t="s">
        <v>53</v>
      </c>
      <c r="G24" s="49">
        <v>852000000</v>
      </c>
      <c r="H24" s="28" t="s">
        <v>13</v>
      </c>
      <c r="I24" s="25">
        <v>1</v>
      </c>
      <c r="J24" s="49">
        <v>0</v>
      </c>
      <c r="K24" s="28" t="s">
        <v>13</v>
      </c>
      <c r="L24" s="26">
        <f t="shared" si="0"/>
        <v>0</v>
      </c>
      <c r="N24" s="3"/>
    </row>
    <row r="25" spans="2:14" ht="20.25" customHeight="1">
      <c r="B25" s="23" t="s">
        <v>11</v>
      </c>
      <c r="C25" s="23" t="s">
        <v>12</v>
      </c>
      <c r="D25" s="60" t="s">
        <v>54</v>
      </c>
      <c r="E25" s="23" t="s">
        <v>33</v>
      </c>
      <c r="F25" s="27" t="s">
        <v>53</v>
      </c>
      <c r="G25" s="49">
        <v>277213109</v>
      </c>
      <c r="H25" s="28" t="s">
        <v>13</v>
      </c>
      <c r="I25" s="25">
        <v>1</v>
      </c>
      <c r="J25" s="49">
        <v>0</v>
      </c>
      <c r="K25" s="28" t="s">
        <v>13</v>
      </c>
      <c r="L25" s="26">
        <f t="shared" si="0"/>
        <v>0</v>
      </c>
      <c r="N25" s="3"/>
    </row>
    <row r="26" spans="2:14" ht="20.25" customHeight="1">
      <c r="B26" s="23" t="s">
        <v>11</v>
      </c>
      <c r="C26" s="23" t="s">
        <v>12</v>
      </c>
      <c r="D26" s="60" t="s">
        <v>55</v>
      </c>
      <c r="E26" s="23" t="s">
        <v>33</v>
      </c>
      <c r="F26" s="27" t="s">
        <v>53</v>
      </c>
      <c r="G26" s="49">
        <v>397136520</v>
      </c>
      <c r="H26" s="28" t="s">
        <v>13</v>
      </c>
      <c r="I26" s="25">
        <v>1</v>
      </c>
      <c r="J26" s="49">
        <v>0</v>
      </c>
      <c r="K26" s="28" t="s">
        <v>13</v>
      </c>
      <c r="L26" s="26">
        <f t="shared" si="0"/>
        <v>0</v>
      </c>
      <c r="N26" s="3"/>
    </row>
    <row r="27" spans="2:14" ht="20.25" customHeight="1">
      <c r="B27" s="23" t="s">
        <v>11</v>
      </c>
      <c r="C27" s="23" t="s">
        <v>12</v>
      </c>
      <c r="D27" s="60" t="s">
        <v>16</v>
      </c>
      <c r="E27" s="23" t="s">
        <v>33</v>
      </c>
      <c r="F27" s="27" t="s">
        <v>53</v>
      </c>
      <c r="G27" s="49">
        <v>242448088.38</v>
      </c>
      <c r="H27" s="28" t="s">
        <v>13</v>
      </c>
      <c r="I27" s="25">
        <v>1</v>
      </c>
      <c r="J27" s="49">
        <v>0</v>
      </c>
      <c r="K27" s="28" t="s">
        <v>13</v>
      </c>
      <c r="L27" s="26">
        <f t="shared" si="0"/>
        <v>0</v>
      </c>
      <c r="N27" s="3"/>
    </row>
    <row r="28" spans="2:14" ht="20.25" customHeight="1">
      <c r="B28" s="23" t="s">
        <v>11</v>
      </c>
      <c r="C28" s="23" t="s">
        <v>12</v>
      </c>
      <c r="D28" s="60" t="s">
        <v>56</v>
      </c>
      <c r="E28" s="23" t="s">
        <v>33</v>
      </c>
      <c r="F28" s="27" t="s">
        <v>53</v>
      </c>
      <c r="G28" s="49">
        <v>263441789</v>
      </c>
      <c r="H28" s="28" t="s">
        <v>13</v>
      </c>
      <c r="I28" s="25">
        <v>1</v>
      </c>
      <c r="J28" s="49">
        <v>0</v>
      </c>
      <c r="K28" s="28" t="s">
        <v>13</v>
      </c>
      <c r="L28" s="26">
        <f t="shared" si="0"/>
        <v>0</v>
      </c>
      <c r="N28" s="3"/>
    </row>
    <row r="29" spans="2:14" ht="20.25" customHeight="1">
      <c r="B29" s="23" t="s">
        <v>11</v>
      </c>
      <c r="C29" s="23" t="s">
        <v>12</v>
      </c>
      <c r="D29" s="60" t="s">
        <v>57</v>
      </c>
      <c r="E29" s="23" t="s">
        <v>33</v>
      </c>
      <c r="F29" s="27" t="s">
        <v>53</v>
      </c>
      <c r="G29" s="49">
        <v>270505081</v>
      </c>
      <c r="H29" s="28" t="s">
        <v>13</v>
      </c>
      <c r="I29" s="25">
        <v>1</v>
      </c>
      <c r="J29" s="49">
        <v>0</v>
      </c>
      <c r="K29" s="28" t="s">
        <v>13</v>
      </c>
      <c r="L29" s="26">
        <f t="shared" si="0"/>
        <v>0</v>
      </c>
      <c r="N29" s="3"/>
    </row>
    <row r="30" spans="2:14" ht="20.25" customHeight="1">
      <c r="B30" s="23" t="s">
        <v>11</v>
      </c>
      <c r="C30" s="23" t="s">
        <v>12</v>
      </c>
      <c r="D30" s="60" t="s">
        <v>58</v>
      </c>
      <c r="E30" s="23" t="s">
        <v>33</v>
      </c>
      <c r="F30" s="27" t="s">
        <v>53</v>
      </c>
      <c r="G30" s="49">
        <v>256720080</v>
      </c>
      <c r="H30" s="28" t="s">
        <v>13</v>
      </c>
      <c r="I30" s="25">
        <v>1</v>
      </c>
      <c r="J30" s="49">
        <v>0</v>
      </c>
      <c r="K30" s="28" t="s">
        <v>13</v>
      </c>
      <c r="L30" s="26">
        <v>0</v>
      </c>
      <c r="N30" s="3"/>
    </row>
    <row r="31" spans="2:14" ht="20.25" customHeight="1">
      <c r="B31" s="23" t="s">
        <v>11</v>
      </c>
      <c r="C31" s="23" t="s">
        <v>12</v>
      </c>
      <c r="D31" s="60" t="s">
        <v>59</v>
      </c>
      <c r="E31" s="23" t="s">
        <v>33</v>
      </c>
      <c r="F31" s="27" t="s">
        <v>53</v>
      </c>
      <c r="G31" s="49">
        <v>54354275</v>
      </c>
      <c r="H31" s="28" t="s">
        <v>13</v>
      </c>
      <c r="I31" s="25">
        <v>1</v>
      </c>
      <c r="J31" s="49">
        <v>0</v>
      </c>
      <c r="K31" s="28" t="s">
        <v>13</v>
      </c>
      <c r="L31" s="26">
        <v>0</v>
      </c>
      <c r="N31" s="3"/>
    </row>
    <row r="32" spans="2:14" ht="20.25" customHeight="1">
      <c r="B32" s="23" t="s">
        <v>11</v>
      </c>
      <c r="C32" s="23" t="s">
        <v>47</v>
      </c>
      <c r="D32" s="60" t="s">
        <v>60</v>
      </c>
      <c r="E32" s="23" t="s">
        <v>33</v>
      </c>
      <c r="F32" s="27" t="s">
        <v>53</v>
      </c>
      <c r="G32" s="49">
        <v>256215634</v>
      </c>
      <c r="H32" s="28" t="s">
        <v>13</v>
      </c>
      <c r="I32" s="25">
        <v>1</v>
      </c>
      <c r="J32" s="49">
        <v>0</v>
      </c>
      <c r="K32" s="28" t="s">
        <v>13</v>
      </c>
      <c r="L32" s="26">
        <f t="shared" si="0"/>
        <v>0</v>
      </c>
      <c r="N32" s="3"/>
    </row>
    <row r="33" spans="2:14" ht="20.25" customHeight="1">
      <c r="B33" s="23" t="s">
        <v>11</v>
      </c>
      <c r="C33" s="23" t="s">
        <v>12</v>
      </c>
      <c r="D33" s="60" t="s">
        <v>61</v>
      </c>
      <c r="E33" s="23" t="s">
        <v>33</v>
      </c>
      <c r="F33" s="27" t="s">
        <v>62</v>
      </c>
      <c r="G33" s="49">
        <v>102930000</v>
      </c>
      <c r="H33" s="28" t="s">
        <v>13</v>
      </c>
      <c r="I33" s="25">
        <v>1</v>
      </c>
      <c r="J33" s="49">
        <v>0</v>
      </c>
      <c r="K33" s="28" t="s">
        <v>13</v>
      </c>
      <c r="L33" s="26">
        <f t="shared" si="0"/>
        <v>0</v>
      </c>
      <c r="N33" s="3"/>
    </row>
    <row r="34" spans="2:14" ht="20.25" customHeight="1">
      <c r="B34" s="23" t="s">
        <v>11</v>
      </c>
      <c r="C34" s="23" t="s">
        <v>12</v>
      </c>
      <c r="D34" s="60" t="s">
        <v>61</v>
      </c>
      <c r="E34" s="23" t="s">
        <v>33</v>
      </c>
      <c r="F34" s="27" t="s">
        <v>62</v>
      </c>
      <c r="G34" s="49">
        <v>89288021</v>
      </c>
      <c r="H34" s="28" t="s">
        <v>13</v>
      </c>
      <c r="I34" s="25">
        <v>1</v>
      </c>
      <c r="J34" s="49">
        <v>0</v>
      </c>
      <c r="K34" s="28" t="s">
        <v>13</v>
      </c>
      <c r="L34" s="26">
        <f t="shared" si="0"/>
        <v>0</v>
      </c>
      <c r="N34" s="3"/>
    </row>
    <row r="35" spans="2:14" ht="20.25" customHeight="1">
      <c r="B35" s="23" t="s">
        <v>11</v>
      </c>
      <c r="C35" s="23" t="s">
        <v>12</v>
      </c>
      <c r="D35" s="60" t="s">
        <v>61</v>
      </c>
      <c r="E35" s="23" t="s">
        <v>33</v>
      </c>
      <c r="F35" s="27" t="s">
        <v>62</v>
      </c>
      <c r="G35" s="49">
        <v>128931124</v>
      </c>
      <c r="H35" s="28" t="s">
        <v>13</v>
      </c>
      <c r="I35" s="25">
        <v>1</v>
      </c>
      <c r="J35" s="49">
        <v>0</v>
      </c>
      <c r="K35" s="28" t="s">
        <v>13</v>
      </c>
      <c r="L35" s="26">
        <f t="shared" si="0"/>
        <v>0</v>
      </c>
      <c r="N35" s="3"/>
    </row>
    <row r="36" spans="2:14" ht="20.25" customHeight="1">
      <c r="B36" s="23" t="s">
        <v>11</v>
      </c>
      <c r="C36" s="23" t="s">
        <v>12</v>
      </c>
      <c r="D36" s="60" t="s">
        <v>61</v>
      </c>
      <c r="E36" s="23" t="s">
        <v>33</v>
      </c>
      <c r="F36" s="27" t="s">
        <v>62</v>
      </c>
      <c r="G36" s="49">
        <v>80208000</v>
      </c>
      <c r="H36" s="28" t="s">
        <v>13</v>
      </c>
      <c r="I36" s="25">
        <v>1</v>
      </c>
      <c r="J36" s="49">
        <v>0</v>
      </c>
      <c r="K36" s="28" t="s">
        <v>13</v>
      </c>
      <c r="L36" s="26">
        <f t="shared" si="0"/>
        <v>0</v>
      </c>
      <c r="N36" s="3"/>
    </row>
    <row r="37" spans="2:14" ht="20.25" customHeight="1">
      <c r="B37" s="23" t="s">
        <v>11</v>
      </c>
      <c r="C37" s="23" t="s">
        <v>12</v>
      </c>
      <c r="D37" s="60" t="s">
        <v>61</v>
      </c>
      <c r="E37" s="23" t="s">
        <v>33</v>
      </c>
      <c r="F37" s="27" t="s">
        <v>62</v>
      </c>
      <c r="G37" s="49">
        <v>23295162</v>
      </c>
      <c r="H37" s="28" t="s">
        <v>13</v>
      </c>
      <c r="I37" s="25">
        <v>1</v>
      </c>
      <c r="J37" s="49">
        <v>0</v>
      </c>
      <c r="K37" s="28" t="s">
        <v>13</v>
      </c>
      <c r="L37" s="26">
        <f t="shared" ref="L37:L42" si="1">J37/G37*100</f>
        <v>0</v>
      </c>
      <c r="N37" s="3"/>
    </row>
    <row r="38" spans="2:14" ht="20.25" customHeight="1">
      <c r="B38" s="23" t="s">
        <v>11</v>
      </c>
      <c r="C38" s="23" t="s">
        <v>12</v>
      </c>
      <c r="D38" s="60" t="s">
        <v>63</v>
      </c>
      <c r="E38" s="23" t="s">
        <v>33</v>
      </c>
      <c r="F38" s="27" t="s">
        <v>62</v>
      </c>
      <c r="G38" s="49">
        <v>104470485</v>
      </c>
      <c r="H38" s="28" t="s">
        <v>13</v>
      </c>
      <c r="I38" s="25">
        <v>1</v>
      </c>
      <c r="J38" s="49">
        <v>0</v>
      </c>
      <c r="K38" s="28" t="s">
        <v>13</v>
      </c>
      <c r="L38" s="26">
        <f t="shared" si="1"/>
        <v>0</v>
      </c>
      <c r="N38" s="3"/>
    </row>
    <row r="39" spans="2:14" ht="20.25" customHeight="1">
      <c r="B39" s="23" t="s">
        <v>11</v>
      </c>
      <c r="C39" s="23" t="s">
        <v>12</v>
      </c>
      <c r="D39" s="60" t="s">
        <v>64</v>
      </c>
      <c r="E39" s="23" t="s">
        <v>33</v>
      </c>
      <c r="F39" s="27" t="s">
        <v>62</v>
      </c>
      <c r="G39" s="49">
        <v>234010623</v>
      </c>
      <c r="H39" s="28" t="s">
        <v>13</v>
      </c>
      <c r="I39" s="25">
        <v>1</v>
      </c>
      <c r="J39" s="49">
        <v>0</v>
      </c>
      <c r="K39" s="28" t="s">
        <v>13</v>
      </c>
      <c r="L39" s="26">
        <f t="shared" si="1"/>
        <v>0</v>
      </c>
      <c r="N39" s="3"/>
    </row>
    <row r="40" spans="2:14" ht="20.25" customHeight="1">
      <c r="B40" s="23" t="s">
        <v>11</v>
      </c>
      <c r="C40" s="23" t="s">
        <v>12</v>
      </c>
      <c r="D40" s="60" t="s">
        <v>68</v>
      </c>
      <c r="E40" s="23" t="s">
        <v>33</v>
      </c>
      <c r="F40" s="27" t="s">
        <v>66</v>
      </c>
      <c r="G40" s="49">
        <v>999782982.04999995</v>
      </c>
      <c r="H40" s="28" t="s">
        <v>31</v>
      </c>
      <c r="I40" s="25">
        <v>1</v>
      </c>
      <c r="J40" s="49">
        <v>525000</v>
      </c>
      <c r="K40" s="28" t="s">
        <v>31</v>
      </c>
      <c r="L40" s="26">
        <f t="shared" si="1"/>
        <v>5.2511395915493225E-2</v>
      </c>
      <c r="N40" s="3"/>
    </row>
    <row r="41" spans="2:14" ht="20.25" customHeight="1">
      <c r="B41" s="23" t="s">
        <v>11</v>
      </c>
      <c r="C41" s="23" t="s">
        <v>12</v>
      </c>
      <c r="D41" s="60" t="s">
        <v>69</v>
      </c>
      <c r="E41" s="23" t="s">
        <v>33</v>
      </c>
      <c r="F41" s="27" t="s">
        <v>65</v>
      </c>
      <c r="G41" s="49">
        <v>1470516784.24</v>
      </c>
      <c r="H41" s="28" t="s">
        <v>31</v>
      </c>
      <c r="I41" s="25">
        <v>1</v>
      </c>
      <c r="J41" s="49">
        <v>787500.03</v>
      </c>
      <c r="K41" s="28" t="s">
        <v>31</v>
      </c>
      <c r="L41" s="26">
        <f t="shared" si="1"/>
        <v>5.3552603985203728E-2</v>
      </c>
      <c r="N41" s="3"/>
    </row>
    <row r="42" spans="2:14" ht="20.25" customHeight="1">
      <c r="B42" s="23" t="s">
        <v>11</v>
      </c>
      <c r="C42" s="23" t="s">
        <v>12</v>
      </c>
      <c r="D42" s="60" t="s">
        <v>70</v>
      </c>
      <c r="E42" s="23" t="s">
        <v>33</v>
      </c>
      <c r="F42" s="27" t="s">
        <v>67</v>
      </c>
      <c r="G42" s="49">
        <v>124296237.92</v>
      </c>
      <c r="H42" s="28" t="s">
        <v>31</v>
      </c>
      <c r="I42" s="25">
        <v>1</v>
      </c>
      <c r="J42" s="49">
        <v>787500.01</v>
      </c>
      <c r="K42" s="28" t="s">
        <v>31</v>
      </c>
      <c r="L42" s="26">
        <f t="shared" si="1"/>
        <v>0.63356705172915506</v>
      </c>
      <c r="N42" s="3"/>
    </row>
    <row r="43" spans="2:14" ht="20.25" customHeight="1">
      <c r="B43" s="23" t="s">
        <v>11</v>
      </c>
      <c r="C43" s="23" t="s">
        <v>12</v>
      </c>
      <c r="D43" s="60" t="s">
        <v>79</v>
      </c>
      <c r="E43" s="23" t="s">
        <v>33</v>
      </c>
      <c r="F43" s="27" t="s">
        <v>77</v>
      </c>
      <c r="G43" s="49">
        <v>0</v>
      </c>
      <c r="H43" s="28" t="s">
        <v>31</v>
      </c>
      <c r="I43" s="25">
        <v>1</v>
      </c>
      <c r="J43" s="49">
        <v>219696.28</v>
      </c>
      <c r="K43" s="28" t="s">
        <v>31</v>
      </c>
      <c r="L43" s="26">
        <v>0</v>
      </c>
      <c r="N43" s="3"/>
    </row>
    <row r="44" spans="2:14" ht="20.25" customHeight="1">
      <c r="B44" s="23" t="s">
        <v>11</v>
      </c>
      <c r="C44" s="23" t="s">
        <v>12</v>
      </c>
      <c r="D44" s="64" t="s">
        <v>94</v>
      </c>
      <c r="E44" s="23" t="s">
        <v>33</v>
      </c>
      <c r="F44" s="27" t="s">
        <v>91</v>
      </c>
      <c r="G44" s="49">
        <v>0</v>
      </c>
      <c r="H44" s="28" t="s">
        <v>31</v>
      </c>
      <c r="I44" s="25">
        <v>1</v>
      </c>
      <c r="J44" s="49">
        <v>85839.31</v>
      </c>
      <c r="K44" s="28" t="s">
        <v>31</v>
      </c>
      <c r="L44" s="26">
        <v>0</v>
      </c>
      <c r="N44" s="3"/>
    </row>
    <row r="45" spans="2:14" ht="18.75" customHeight="1">
      <c r="B45" s="23" t="s">
        <v>11</v>
      </c>
      <c r="C45" s="23" t="s">
        <v>95</v>
      </c>
      <c r="D45" s="65" t="s">
        <v>96</v>
      </c>
      <c r="E45" s="23" t="s">
        <v>33</v>
      </c>
      <c r="F45" s="27" t="s">
        <v>88</v>
      </c>
      <c r="G45" s="49">
        <v>0</v>
      </c>
      <c r="H45" s="28" t="s">
        <v>32</v>
      </c>
      <c r="I45" s="25">
        <v>1</v>
      </c>
      <c r="J45" s="49">
        <v>900000000</v>
      </c>
      <c r="K45" s="28" t="s">
        <v>31</v>
      </c>
      <c r="L45" s="26">
        <v>0</v>
      </c>
      <c r="N45" s="3"/>
    </row>
    <row r="46" spans="2:14" ht="18.75" customHeight="1">
      <c r="B46" s="23" t="s">
        <v>11</v>
      </c>
      <c r="C46" s="23" t="s">
        <v>95</v>
      </c>
      <c r="D46" s="65" t="s">
        <v>97</v>
      </c>
      <c r="E46" s="23" t="s">
        <v>33</v>
      </c>
      <c r="F46" s="27" t="s">
        <v>89</v>
      </c>
      <c r="G46" s="49">
        <v>0</v>
      </c>
      <c r="H46" s="28" t="s">
        <v>32</v>
      </c>
      <c r="I46" s="25">
        <v>1</v>
      </c>
      <c r="J46" s="49">
        <v>350000000</v>
      </c>
      <c r="K46" s="28" t="s">
        <v>31</v>
      </c>
      <c r="L46" s="26">
        <v>0</v>
      </c>
      <c r="N46" s="3"/>
    </row>
    <row r="47" spans="2:14" ht="3" customHeight="1">
      <c r="B47" s="23"/>
      <c r="C47" s="23"/>
      <c r="D47" s="23"/>
      <c r="E47" s="23"/>
      <c r="F47" s="27"/>
      <c r="G47" s="49"/>
      <c r="H47" s="28"/>
      <c r="I47" s="25"/>
      <c r="J47" s="51"/>
      <c r="K47" s="28"/>
      <c r="L47" s="26"/>
      <c r="N47" s="3"/>
    </row>
    <row r="48" spans="2:14" ht="20.25" customHeight="1">
      <c r="B48" s="7"/>
      <c r="C48" s="8"/>
      <c r="D48" s="8"/>
      <c r="E48" s="8"/>
      <c r="F48" s="8"/>
      <c r="G48" s="59"/>
      <c r="H48" s="8"/>
      <c r="I48" s="8"/>
      <c r="J48" s="59"/>
      <c r="K48" s="11"/>
      <c r="L48" s="8"/>
    </row>
    <row r="49" spans="2:18" ht="22.5" customHeight="1">
      <c r="B49" s="12"/>
      <c r="C49" s="8"/>
      <c r="D49" s="8"/>
      <c r="E49" s="8"/>
      <c r="F49" s="8"/>
      <c r="G49" s="13"/>
      <c r="H49" s="14"/>
      <c r="I49" s="14"/>
      <c r="J49" s="59"/>
      <c r="K49" s="15"/>
      <c r="L49" s="8"/>
    </row>
    <row r="50" spans="2:18">
      <c r="B50" s="16"/>
      <c r="C50" s="17"/>
      <c r="D50" s="18"/>
      <c r="E50" s="19"/>
      <c r="F50" s="20" t="s">
        <v>17</v>
      </c>
      <c r="G50" s="9"/>
      <c r="H50" s="8"/>
      <c r="I50" s="8"/>
      <c r="J50" s="59"/>
      <c r="K50" s="11"/>
      <c r="L50" s="8"/>
    </row>
    <row r="51" spans="2:18" ht="17.25" customHeight="1">
      <c r="B51" s="29" t="s">
        <v>73</v>
      </c>
      <c r="C51" s="30"/>
      <c r="D51" s="31"/>
      <c r="E51" s="32"/>
      <c r="F51" s="50">
        <v>44974558.299999997</v>
      </c>
      <c r="G51" s="33"/>
      <c r="H51" s="8"/>
      <c r="I51" s="9"/>
      <c r="J51" s="59"/>
      <c r="K51" s="10"/>
      <c r="L51" s="8"/>
    </row>
    <row r="52" spans="2:18" ht="15.75" customHeight="1">
      <c r="B52" s="29" t="s">
        <v>29</v>
      </c>
      <c r="C52" s="30"/>
      <c r="D52" s="31"/>
      <c r="E52" s="32"/>
      <c r="F52" s="51">
        <v>1030299.1</v>
      </c>
      <c r="G52" s="33"/>
      <c r="H52" s="8"/>
      <c r="I52" s="8"/>
      <c r="J52" s="59"/>
      <c r="K52" s="10"/>
      <c r="L52" s="8"/>
    </row>
    <row r="53" spans="2:18">
      <c r="B53" s="29" t="s">
        <v>27</v>
      </c>
      <c r="C53" s="34"/>
      <c r="D53" s="35"/>
      <c r="E53" s="32"/>
      <c r="F53" s="51">
        <v>100148.1</v>
      </c>
      <c r="G53" s="33"/>
      <c r="H53" s="8"/>
      <c r="I53" s="8"/>
      <c r="J53" s="59"/>
      <c r="K53" s="11"/>
      <c r="L53" s="8"/>
      <c r="R53" t="s">
        <v>102</v>
      </c>
    </row>
    <row r="54" spans="2:18">
      <c r="B54" s="29" t="s">
        <v>34</v>
      </c>
      <c r="C54" s="34"/>
      <c r="D54" s="35"/>
      <c r="E54" s="32"/>
      <c r="F54" s="51">
        <v>1441070.6</v>
      </c>
      <c r="G54" s="33"/>
      <c r="H54" s="8"/>
      <c r="I54" s="8"/>
      <c r="J54" s="59"/>
      <c r="K54" s="11"/>
      <c r="L54" s="8"/>
    </row>
    <row r="55" spans="2:18">
      <c r="B55" s="29" t="s">
        <v>18</v>
      </c>
      <c r="C55" s="34"/>
      <c r="D55" s="35"/>
      <c r="E55" s="32"/>
      <c r="F55" s="50">
        <f>F51+F52-F53-F54</f>
        <v>44463638.699999996</v>
      </c>
      <c r="G55" s="33"/>
      <c r="H55" s="8"/>
      <c r="I55" s="8"/>
      <c r="J55" s="59"/>
      <c r="K55" s="11"/>
      <c r="L55" s="8"/>
    </row>
    <row r="56" spans="2:18">
      <c r="B56" s="29"/>
      <c r="C56" s="34"/>
      <c r="D56" s="35"/>
      <c r="E56" s="32"/>
      <c r="F56" s="51"/>
      <c r="G56" s="33"/>
      <c r="H56" s="8"/>
      <c r="I56" s="8"/>
      <c r="J56" s="21"/>
      <c r="K56" s="11"/>
      <c r="L56" s="8"/>
    </row>
    <row r="57" spans="2:18" ht="13.5" customHeight="1">
      <c r="B57" s="44"/>
      <c r="C57" s="45"/>
      <c r="D57" s="46"/>
      <c r="E57" s="38"/>
      <c r="F57" s="47"/>
      <c r="G57" s="52"/>
      <c r="H57" s="8"/>
      <c r="I57" s="8"/>
      <c r="J57" s="21"/>
      <c r="K57" s="10"/>
      <c r="L57" s="8"/>
    </row>
    <row r="58" spans="2:18">
      <c r="B58" s="16"/>
      <c r="C58" s="17"/>
      <c r="D58" s="18"/>
      <c r="E58" s="19"/>
      <c r="F58" s="20" t="s">
        <v>17</v>
      </c>
      <c r="G58" s="9"/>
      <c r="H58" s="8"/>
      <c r="I58" s="8"/>
      <c r="J58" s="59"/>
      <c r="K58" s="11"/>
      <c r="L58" s="8"/>
    </row>
    <row r="59" spans="2:18" ht="17.25" customHeight="1">
      <c r="B59" s="29" t="s">
        <v>99</v>
      </c>
      <c r="C59" s="30"/>
      <c r="D59" s="31"/>
      <c r="E59" s="32"/>
      <c r="F59" s="50">
        <v>44463638.700000003</v>
      </c>
      <c r="G59" s="33"/>
      <c r="H59" s="8"/>
      <c r="I59" s="9"/>
      <c r="J59" s="59"/>
      <c r="K59" s="10"/>
      <c r="L59" s="8"/>
    </row>
    <row r="60" spans="2:18" ht="15.75" customHeight="1">
      <c r="B60" s="29" t="s">
        <v>75</v>
      </c>
      <c r="C60" s="30"/>
      <c r="D60" s="31"/>
      <c r="E60" s="32"/>
      <c r="F60" s="51">
        <v>770531.5</v>
      </c>
      <c r="G60" s="33"/>
      <c r="H60" s="8"/>
      <c r="I60" s="8"/>
      <c r="J60" s="59"/>
      <c r="K60" s="10"/>
      <c r="L60" s="8"/>
    </row>
    <row r="61" spans="2:18">
      <c r="B61" s="29" t="s">
        <v>76</v>
      </c>
      <c r="C61" s="34"/>
      <c r="D61" s="35"/>
      <c r="E61" s="32"/>
      <c r="F61" s="51">
        <v>104669.7</v>
      </c>
      <c r="G61" s="33"/>
      <c r="H61" s="8"/>
      <c r="I61" s="8"/>
      <c r="J61" s="59"/>
      <c r="K61" s="11"/>
      <c r="L61" s="8"/>
    </row>
    <row r="62" spans="2:18">
      <c r="B62" s="29" t="s">
        <v>34</v>
      </c>
      <c r="C62" s="34"/>
      <c r="D62" s="35"/>
      <c r="E62" s="32"/>
      <c r="F62" s="51">
        <v>27283</v>
      </c>
      <c r="G62" s="33"/>
      <c r="H62" s="8"/>
      <c r="I62" s="8"/>
      <c r="J62" s="59"/>
      <c r="K62" s="11"/>
      <c r="L62" s="8"/>
    </row>
    <row r="63" spans="2:18">
      <c r="B63" s="29" t="s">
        <v>80</v>
      </c>
      <c r="C63" s="34"/>
      <c r="D63" s="35"/>
      <c r="E63" s="32"/>
      <c r="F63" s="50">
        <f>F59+F60-F61-F62</f>
        <v>45102217.5</v>
      </c>
      <c r="G63" s="33"/>
      <c r="H63" s="8"/>
      <c r="I63" s="8"/>
      <c r="J63" s="59"/>
      <c r="K63" s="11"/>
      <c r="L63" s="8"/>
    </row>
    <row r="64" spans="2:18">
      <c r="B64" s="29"/>
      <c r="C64" s="34"/>
      <c r="D64" s="35"/>
      <c r="E64" s="32"/>
      <c r="F64" s="51"/>
      <c r="G64" s="33"/>
      <c r="H64" s="8"/>
      <c r="I64" s="8"/>
      <c r="J64" s="21"/>
      <c r="K64" s="11"/>
      <c r="L64" s="8"/>
    </row>
    <row r="65" spans="2:12">
      <c r="B65" s="44"/>
      <c r="C65" s="61"/>
      <c r="D65" s="62"/>
      <c r="E65" s="38"/>
      <c r="F65" s="63"/>
      <c r="G65" s="33"/>
      <c r="H65" s="8"/>
      <c r="I65" s="8"/>
      <c r="J65" s="21"/>
      <c r="K65" s="11"/>
      <c r="L65" s="8"/>
    </row>
    <row r="66" spans="2:12">
      <c r="B66" s="16"/>
      <c r="C66" s="17"/>
      <c r="D66" s="18"/>
      <c r="E66" s="19"/>
      <c r="F66" s="20" t="s">
        <v>17</v>
      </c>
      <c r="G66" s="33"/>
      <c r="H66" s="8"/>
      <c r="I66" s="8"/>
      <c r="J66" s="21"/>
      <c r="K66" s="11"/>
      <c r="L66" s="8"/>
    </row>
    <row r="67" spans="2:12">
      <c r="B67" s="29" t="s">
        <v>100</v>
      </c>
      <c r="C67" s="30"/>
      <c r="D67" s="31"/>
      <c r="E67" s="32"/>
      <c r="F67" s="50">
        <v>45102217.5</v>
      </c>
      <c r="G67" s="33"/>
      <c r="H67" s="8"/>
      <c r="I67" s="8"/>
      <c r="J67" s="21"/>
      <c r="K67" s="11"/>
      <c r="L67" s="8"/>
    </row>
    <row r="68" spans="2:12">
      <c r="B68" s="29" t="s">
        <v>81</v>
      </c>
      <c r="C68" s="30"/>
      <c r="D68" s="31"/>
      <c r="E68" s="32"/>
      <c r="F68" s="51">
        <f>281280.4+499586.3</f>
        <v>780866.7</v>
      </c>
      <c r="G68" s="33"/>
      <c r="H68" s="8"/>
      <c r="I68" s="8"/>
      <c r="J68" s="21"/>
      <c r="K68" s="11"/>
      <c r="L68" s="8"/>
    </row>
    <row r="69" spans="2:12">
      <c r="B69" s="29" t="s">
        <v>82</v>
      </c>
      <c r="C69" s="34"/>
      <c r="D69" s="35"/>
      <c r="E69" s="32"/>
      <c r="F69" s="51">
        <v>112546.2</v>
      </c>
      <c r="G69" s="33"/>
      <c r="H69" s="8"/>
      <c r="I69" s="8"/>
      <c r="J69" s="21"/>
      <c r="K69" s="11"/>
      <c r="L69" s="8"/>
    </row>
    <row r="70" spans="2:12">
      <c r="B70" s="29" t="s">
        <v>34</v>
      </c>
      <c r="C70" s="34"/>
      <c r="D70" s="35"/>
      <c r="E70" s="32"/>
      <c r="F70" s="51">
        <v>28109.1</v>
      </c>
      <c r="G70" s="33"/>
      <c r="H70" s="8"/>
      <c r="I70" s="8"/>
      <c r="J70" s="21"/>
      <c r="K70" s="11"/>
      <c r="L70" s="8"/>
    </row>
    <row r="71" spans="2:12">
      <c r="B71" s="29" t="s">
        <v>86</v>
      </c>
      <c r="C71" s="34"/>
      <c r="D71" s="35"/>
      <c r="E71" s="32"/>
      <c r="F71" s="50">
        <f>F67+F68-F69-F70</f>
        <v>45742428.899999999</v>
      </c>
      <c r="G71" s="33"/>
      <c r="H71" s="8"/>
      <c r="I71" s="8"/>
      <c r="J71" s="21"/>
      <c r="K71" s="11"/>
      <c r="L71" s="8"/>
    </row>
    <row r="72" spans="2:12">
      <c r="B72" s="29"/>
      <c r="C72" s="34"/>
      <c r="D72" s="35"/>
      <c r="E72" s="32"/>
      <c r="F72" s="51"/>
      <c r="G72" s="33"/>
      <c r="H72" s="8"/>
      <c r="I72" s="8"/>
      <c r="J72" s="21"/>
      <c r="K72" s="11"/>
      <c r="L72" s="8"/>
    </row>
    <row r="73" spans="2:12">
      <c r="B73" s="44"/>
      <c r="C73" s="61"/>
      <c r="D73" s="62"/>
      <c r="E73" s="38"/>
      <c r="F73" s="63"/>
      <c r="G73" s="33"/>
      <c r="H73" s="8"/>
      <c r="I73" s="8"/>
      <c r="J73" s="21"/>
      <c r="K73" s="11"/>
      <c r="L73" s="8"/>
    </row>
    <row r="74" spans="2:12">
      <c r="B74" s="16"/>
      <c r="C74" s="17"/>
      <c r="D74" s="18"/>
      <c r="E74" s="19"/>
      <c r="F74" s="20" t="s">
        <v>17</v>
      </c>
      <c r="G74" s="33"/>
      <c r="H74" s="8"/>
      <c r="I74" s="8"/>
      <c r="J74" s="21"/>
      <c r="K74" s="11"/>
      <c r="L74" s="8"/>
    </row>
    <row r="75" spans="2:12">
      <c r="B75" s="29" t="s">
        <v>101</v>
      </c>
      <c r="C75" s="30"/>
      <c r="D75" s="31"/>
      <c r="E75" s="32"/>
      <c r="F75" s="50">
        <v>45742428.899999999</v>
      </c>
      <c r="G75" s="33"/>
      <c r="H75" s="8"/>
      <c r="I75" s="8"/>
      <c r="J75" s="21"/>
      <c r="K75" s="11"/>
      <c r="L75" s="8"/>
    </row>
    <row r="76" spans="2:12">
      <c r="B76" s="29" t="s">
        <v>83</v>
      </c>
      <c r="C76" s="30"/>
      <c r="D76" s="31"/>
      <c r="E76" s="32"/>
      <c r="F76" s="51">
        <v>6095324.5999999996</v>
      </c>
      <c r="G76" s="33"/>
      <c r="H76" s="8"/>
      <c r="I76" s="8"/>
      <c r="J76" s="21"/>
      <c r="K76" s="11"/>
      <c r="L76" s="8"/>
    </row>
    <row r="77" spans="2:12">
      <c r="B77" s="29" t="s">
        <v>84</v>
      </c>
      <c r="C77" s="34"/>
      <c r="D77" s="35"/>
      <c r="E77" s="32"/>
      <c r="F77" s="51">
        <v>1364077.6</v>
      </c>
      <c r="G77" s="33"/>
      <c r="H77" s="8"/>
      <c r="I77" s="8"/>
      <c r="J77" s="21"/>
      <c r="K77" s="11"/>
      <c r="L77" s="8"/>
    </row>
    <row r="78" spans="2:12">
      <c r="B78" s="29" t="s">
        <v>34</v>
      </c>
      <c r="C78" s="34"/>
      <c r="D78" s="35"/>
      <c r="E78" s="32"/>
      <c r="F78" s="51">
        <v>28648.5</v>
      </c>
      <c r="G78" s="33"/>
      <c r="H78" s="8"/>
      <c r="I78" s="8"/>
      <c r="J78" s="21"/>
      <c r="K78" s="11"/>
      <c r="L78" s="8"/>
    </row>
    <row r="79" spans="2:12">
      <c r="B79" s="29" t="s">
        <v>85</v>
      </c>
      <c r="C79" s="34"/>
      <c r="D79" s="35"/>
      <c r="E79" s="32"/>
      <c r="F79" s="50">
        <f>F75+F76-F77-F78</f>
        <v>50445027.399999999</v>
      </c>
      <c r="G79" s="33"/>
      <c r="H79" s="8"/>
      <c r="I79" s="8"/>
      <c r="J79" s="21"/>
      <c r="K79" s="11"/>
      <c r="L79" s="8"/>
    </row>
    <row r="80" spans="2:12">
      <c r="B80" s="29"/>
      <c r="C80" s="34"/>
      <c r="D80" s="35"/>
      <c r="E80" s="32"/>
      <c r="F80" s="51"/>
      <c r="G80" s="33"/>
      <c r="H80" s="8"/>
      <c r="I80" s="8"/>
      <c r="J80" s="21"/>
      <c r="K80" s="11"/>
      <c r="L80" s="8"/>
    </row>
    <row r="81" spans="2:12">
      <c r="B81" s="44"/>
      <c r="C81" s="61"/>
      <c r="D81" s="62"/>
      <c r="E81" s="38"/>
      <c r="F81" s="63"/>
      <c r="G81" s="33"/>
      <c r="H81" s="8"/>
      <c r="I81" s="8"/>
      <c r="J81" s="21"/>
      <c r="K81" s="11"/>
      <c r="L81" s="8"/>
    </row>
    <row r="82" spans="2:12" ht="12.75" customHeight="1">
      <c r="B82" s="44"/>
      <c r="C82" s="45"/>
      <c r="D82" s="46"/>
      <c r="E82" s="38"/>
      <c r="F82" s="47"/>
      <c r="G82" s="52"/>
      <c r="H82" s="8"/>
      <c r="I82" s="8"/>
      <c r="J82" s="21"/>
      <c r="K82" s="10"/>
      <c r="L82" s="8"/>
    </row>
    <row r="83" spans="2:12">
      <c r="B83" s="36"/>
      <c r="C83" s="34"/>
      <c r="D83" s="34"/>
      <c r="E83" s="39"/>
      <c r="F83" s="48" t="s">
        <v>19</v>
      </c>
      <c r="G83" s="40" t="s">
        <v>20</v>
      </c>
      <c r="H83" s="8"/>
      <c r="I83" s="8"/>
      <c r="J83" s="11"/>
      <c r="K83" s="8"/>
      <c r="L83" s="8"/>
    </row>
    <row r="84" spans="2:12">
      <c r="B84" s="29"/>
      <c r="C84" s="41"/>
      <c r="D84" s="41"/>
      <c r="E84" s="42" t="s">
        <v>21</v>
      </c>
      <c r="F84" s="51">
        <f>1620804574000/1000</f>
        <v>1620804574</v>
      </c>
      <c r="G84" s="51">
        <f>F84/4</f>
        <v>405201143.5</v>
      </c>
      <c r="H84" s="22"/>
      <c r="I84" s="8"/>
      <c r="J84" s="11"/>
      <c r="K84" s="8"/>
      <c r="L84" s="8"/>
    </row>
    <row r="85" spans="2:12">
      <c r="B85" s="29" t="s">
        <v>22</v>
      </c>
      <c r="C85" s="34"/>
      <c r="D85" s="34"/>
      <c r="E85" s="43"/>
      <c r="F85" s="51">
        <v>44974558.299999997</v>
      </c>
      <c r="G85" s="51">
        <v>50445027.399999999</v>
      </c>
      <c r="H85" s="22"/>
      <c r="I85" s="8"/>
      <c r="J85" s="11"/>
      <c r="K85" s="8"/>
      <c r="L85" s="8"/>
    </row>
    <row r="86" spans="2:12">
      <c r="B86" s="29" t="s">
        <v>23</v>
      </c>
      <c r="C86" s="37"/>
      <c r="D86" s="34"/>
      <c r="E86" s="43"/>
      <c r="F86" s="53">
        <f>F85/F84*100</f>
        <v>2.7748291818431157</v>
      </c>
      <c r="G86" s="53">
        <f>G85/G84*100</f>
        <v>12.449379329059076</v>
      </c>
      <c r="H86" s="8"/>
      <c r="I86" s="8"/>
      <c r="J86" s="11"/>
      <c r="K86" s="8"/>
      <c r="L86" s="8"/>
    </row>
    <row r="87" spans="2:12" ht="11.25" customHeight="1">
      <c r="B87" s="41"/>
      <c r="C87" s="35"/>
      <c r="D87" s="35"/>
      <c r="E87" s="35"/>
      <c r="F87" s="54"/>
      <c r="G87" s="54"/>
      <c r="H87" s="8"/>
      <c r="I87" s="8"/>
      <c r="J87" s="11"/>
      <c r="K87" s="8"/>
      <c r="L87" s="8"/>
    </row>
    <row r="88" spans="2:12">
      <c r="B88" s="29"/>
      <c r="C88" s="34"/>
      <c r="D88" s="34"/>
      <c r="E88" s="43"/>
      <c r="F88" s="55" t="s">
        <v>19</v>
      </c>
      <c r="G88" s="56" t="s">
        <v>20</v>
      </c>
      <c r="H88" s="8"/>
      <c r="I88" s="8"/>
      <c r="J88" s="11"/>
      <c r="K88" s="8"/>
      <c r="L88" s="8"/>
    </row>
    <row r="89" spans="2:12">
      <c r="B89" s="29"/>
      <c r="C89" s="37"/>
      <c r="D89" s="37"/>
      <c r="E89" s="43" t="s">
        <v>24</v>
      </c>
      <c r="F89" s="51">
        <v>140733757.59999999</v>
      </c>
      <c r="G89" s="91">
        <v>34085920.600000001</v>
      </c>
      <c r="H89" s="8"/>
      <c r="I89" s="8"/>
      <c r="J89" s="11"/>
      <c r="K89" s="8"/>
      <c r="L89" s="8"/>
    </row>
    <row r="90" spans="2:12">
      <c r="B90" s="29" t="s">
        <v>22</v>
      </c>
      <c r="C90" s="34"/>
      <c r="D90" s="34"/>
      <c r="E90" s="43"/>
      <c r="F90" s="51">
        <v>44974558.299999997</v>
      </c>
      <c r="G90" s="51">
        <v>50445027.399999999</v>
      </c>
      <c r="H90" s="8"/>
      <c r="I90" s="8"/>
      <c r="J90" s="8"/>
      <c r="K90" s="8"/>
      <c r="L90" s="8"/>
    </row>
    <row r="91" spans="2:12">
      <c r="B91" s="29" t="s">
        <v>23</v>
      </c>
      <c r="C91" s="37"/>
      <c r="D91" s="34"/>
      <c r="E91" s="43"/>
      <c r="F91" s="53">
        <f>F90/F89*100</f>
        <v>31.957192834876739</v>
      </c>
      <c r="G91" s="53">
        <f>G90/G89*100</f>
        <v>147.99373615861793</v>
      </c>
      <c r="H91" s="8"/>
      <c r="I91" s="8"/>
      <c r="J91" s="8"/>
      <c r="K91" s="8"/>
      <c r="L91" s="8"/>
    </row>
    <row r="92" spans="2:12">
      <c r="B92" s="12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2:12">
      <c r="B93" s="12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2:12">
      <c r="B94" s="12"/>
      <c r="C94" s="8"/>
      <c r="D94" s="8"/>
      <c r="E94" s="8"/>
      <c r="F94" s="57"/>
      <c r="G94" s="8"/>
      <c r="H94" s="8"/>
      <c r="I94" s="8"/>
      <c r="J94" s="11"/>
      <c r="K94" s="11"/>
      <c r="L94" s="8"/>
    </row>
    <row r="95" spans="2:12">
      <c r="F95" s="57"/>
      <c r="G95" s="57"/>
    </row>
    <row r="96" spans="2:12">
      <c r="F96" s="57"/>
      <c r="G96" s="57"/>
      <c r="J96"/>
      <c r="K96"/>
    </row>
    <row r="97" spans="6:11">
      <c r="F97" s="58"/>
      <c r="G97" s="57"/>
      <c r="J97"/>
      <c r="K97"/>
    </row>
    <row r="98" spans="6:11">
      <c r="F98" s="57"/>
      <c r="G98" s="57"/>
      <c r="J98"/>
      <c r="K98"/>
    </row>
    <row r="99" spans="6:11">
      <c r="F99" s="1"/>
      <c r="G99" s="57"/>
    </row>
    <row r="100" spans="6:11">
      <c r="F100" s="1"/>
      <c r="G100" s="57"/>
      <c r="J100"/>
      <c r="K100"/>
    </row>
    <row r="101" spans="6:11">
      <c r="G101" s="57"/>
    </row>
    <row r="102" spans="6:11">
      <c r="G102" s="57"/>
    </row>
    <row r="115" spans="10:11">
      <c r="J115"/>
      <c r="K115"/>
    </row>
    <row r="116" spans="10:11">
      <c r="J116"/>
      <c r="K116"/>
    </row>
    <row r="117" spans="10:11">
      <c r="J117"/>
      <c r="K117"/>
    </row>
    <row r="118" spans="10:11">
      <c r="J118"/>
      <c r="K118"/>
    </row>
    <row r="119" spans="10:11">
      <c r="J119"/>
      <c r="K119"/>
    </row>
  </sheetData>
  <mergeCells count="16">
    <mergeCell ref="B2:L2"/>
    <mergeCell ref="B3:L3"/>
    <mergeCell ref="B4:L4"/>
    <mergeCell ref="B6:L6"/>
    <mergeCell ref="B7:B9"/>
    <mergeCell ref="C7:C9"/>
    <mergeCell ref="D7:D9"/>
    <mergeCell ref="E7:E9"/>
    <mergeCell ref="F7:F9"/>
    <mergeCell ref="G7:G9"/>
    <mergeCell ref="J7:L7"/>
    <mergeCell ref="H8:H9"/>
    <mergeCell ref="I8:I9"/>
    <mergeCell ref="J8:J9"/>
    <mergeCell ref="K8:K9"/>
    <mergeCell ref="B5:L5"/>
  </mergeCells>
  <pageMargins left="0.35433070866141736" right="0.39370078740157483" top="0.19685039370078741" bottom="0.19685039370078741" header="0.15748031496062992" footer="0.15748031496062992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4to. trimestre 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PASCUAL</cp:lastModifiedBy>
  <cp:lastPrinted>2022-01-24T21:27:23Z</cp:lastPrinted>
  <dcterms:created xsi:type="dcterms:W3CDTF">2013-06-26T16:54:29Z</dcterms:created>
  <dcterms:modified xsi:type="dcterms:W3CDTF">2022-01-25T15:59:19Z</dcterms:modified>
</cp:coreProperties>
</file>