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CONCENTRADO 4T 2021\X CONSOLIDADOS\"/>
    </mc:Choice>
  </mc:AlternateContent>
  <bookViews>
    <workbookView xWindow="120" yWindow="75" windowWidth="18915" windowHeight="11760"/>
  </bookViews>
  <sheets>
    <sheet name="RECURSOS CONCURRENTES 4T2021" sheetId="1" r:id="rId1"/>
  </sheets>
  <calcPr calcId="152511"/>
</workbook>
</file>

<file path=xl/calcChain.xml><?xml version="1.0" encoding="utf-8"?>
<calcChain xmlns="http://schemas.openxmlformats.org/spreadsheetml/2006/main">
  <c r="K51" i="1" l="1"/>
  <c r="K49" i="1" l="1"/>
  <c r="K47" i="1" l="1"/>
  <c r="K46" i="1"/>
  <c r="K45" i="1"/>
  <c r="J29" i="1" l="1"/>
  <c r="K29" i="1" s="1"/>
  <c r="K28" i="1"/>
  <c r="K27" i="1"/>
  <c r="K26" i="1"/>
  <c r="K25" i="1"/>
  <c r="K24" i="1"/>
  <c r="K23" i="1"/>
  <c r="K22" i="1"/>
  <c r="K21" i="1"/>
  <c r="F20" i="1"/>
  <c r="D20" i="1"/>
  <c r="K20" i="1" s="1"/>
  <c r="K19" i="1"/>
  <c r="K18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<sst xmlns="http://schemas.openxmlformats.org/spreadsheetml/2006/main" count="182" uniqueCount="142">
  <si>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</si>
  <si>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</si>
  <si>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</si>
  <si>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</si>
  <si>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</si>
  <si>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</si>
  <si>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</si>
  <si>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</si>
  <si>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</si>
  <si>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</si>
  <si>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</si>
  <si>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</si>
  <si>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</si>
  <si>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</si>
  <si>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</si>
  <si>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</si>
  <si>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</si>
  <si>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</si>
  <si>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</si>
  <si>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2021)</t>
  </si>
  <si>
    <t>Convenio de Coordinación para el establecimiento, operación y apoyo financiero del Telebachillerato Comunitario en el Estado de México</t>
  </si>
  <si>
    <t>Secretaría de Educación Pública / Subsecretaría de Educación Media Superior</t>
  </si>
  <si>
    <t>Secretaría de Educación del Gobierno del Estado de México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</si>
  <si>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</si>
  <si>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</si>
  <si>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</si>
  <si>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Subsidio para organismos descentralizados estatales al Tecnológico de Estudios Superiores de Coacalco</t>
  </si>
  <si>
    <t>Secretaría de Educación Pública Tecnológico  Nacional de México</t>
  </si>
  <si>
    <t>Secretaria de Educación del Gobierno del Estado de México</t>
  </si>
  <si>
    <t>Tecnológico  de Estudios Superiores de Coacalco.</t>
  </si>
  <si>
    <t>Subsidio Ordinario Universidad Estatal del Valle de Toluca</t>
  </si>
  <si>
    <t>Secretaria de Educación Pública/ Subsecretaria de Educación Media Superior y Superior</t>
  </si>
  <si>
    <t>Universidad Estatal del Valle de Toluca.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</si>
  <si>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</si>
  <si>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</si>
  <si>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</si>
  <si>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</si>
  <si>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</si>
  <si>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</si>
  <si>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</si>
  <si>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</si>
  <si>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</si>
  <si>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</si>
  <si>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</si>
  <si>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</si>
  <si>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Subsidios Federales para Organismos Descentralizados Universidad Politécnica de Chimalhuacán</t>
  </si>
  <si>
    <t>Secretaría de Educación Pública/Subsecretaría de Educación Media Superior y Superior</t>
  </si>
  <si>
    <t>Apoyo Solidario para la Operación de las Universidades Politécnicas del Estado de México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</si>
  <si>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</si>
  <si>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</si>
  <si>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</si>
  <si>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</si>
  <si>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</si>
  <si>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</si>
  <si>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</si>
  <si>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</si>
  <si>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</si>
  <si>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Educación Media Superior Tecnológica - Colegio de Estudios Científicos y Tecnológicos del Estado de México</t>
  </si>
  <si>
    <t>Secretaria de Educación del Gobierno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</si>
  <si>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</si>
  <si>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</t>
  </si>
  <si>
    <t>Secretaría de Educación del Gobierno del Estado de México.</t>
  </si>
  <si>
    <t>Tecnológico de Estudios Superiores de Cuautitlán Izcalli.</t>
  </si>
  <si>
    <t>Convenio de Coordinación para el desarrollo de la Educación Media Superior y Superior en el Estado de México. Tecnológico de Estudios Superiores del Oriente del Estado de México</t>
  </si>
  <si>
    <t>Secretaría de Educación Gobierno del Estado de México</t>
  </si>
  <si>
    <t>Tecnológico de Estudios Superiores del Oriente del Estado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</si>
  <si>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</si>
  <si>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</si>
  <si>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/ Gobierno del Estado de México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</si>
  <si>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</si>
  <si>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</si>
  <si>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</si>
  <si>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U006 Subsidios Federales para Organismos Descentralizados Estatales. Universidad Tecnológica de Nezahualcóyotl</t>
  </si>
  <si>
    <t>Secretaría de Educación / Gobierno del Estado de México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</si>
  <si>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</si>
  <si>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</si>
  <si>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</si>
  <si>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</si>
  <si>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</si>
  <si>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</si>
  <si>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</si>
  <si>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</si>
  <si>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Secretaría de Educación Pública Subsecretaria de Educación Media Superior y Superior</t>
  </si>
  <si>
    <t>Tecnológico de Estudios Superiores de Valle de Bravo</t>
  </si>
  <si>
    <t>Subsidios Federales para Organismos Descentralizados Estatales Colegio de Bachilleres del Estado de México</t>
  </si>
  <si>
    <t>Colegio de Bachilleres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</si>
  <si>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</si>
  <si>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</si>
  <si>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</si>
  <si>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</si>
  <si>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</si>
  <si>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</si>
  <si>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</si>
  <si>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</si>
  <si>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</si>
  <si>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</si>
  <si>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</si>
  <si>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Educación Superior Tecnológica. Tecnológico de Estudios Superiores de Ixtapaluca.</t>
  </si>
  <si>
    <t>Tecnológico de Estudios Superiores de Ixtapaluca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</si>
  <si>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</si>
  <si>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</si>
  <si>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</si>
  <si>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</si>
  <si>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</si>
  <si>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 xml:space="preserve">Convenio Específico para la Asignación de Recursos Financieros para la Operación de las Universidades Tecnológicas del Estado de México. Universidad Tecnológica de Zinacantepec 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</si>
  <si>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</si>
  <si>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</si>
  <si>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Universidad Tecnológica Fidel Velázquez</t>
  </si>
  <si>
    <t>Convenio de Coordinación para la Creación, Operación y Apoyo Financiero de las Universidades Politécnicas. Universidad Politécnica Otzolotepec.</t>
  </si>
  <si>
    <t>Universidad Politécnica de Otzolotepec</t>
  </si>
  <si>
    <t>Convenio de Apoyo Financiero  Universidad Politécnica del Valle de México</t>
  </si>
  <si>
    <t xml:space="preserve">Secretaría de Educación Pública/ Subsecretaría de Educación Superior </t>
  </si>
  <si>
    <t>Universidad Politécnica del Valle de México</t>
  </si>
  <si>
    <t>Convenio de Apoyo Financiero Solidario. Universidad Politécnica de Atlacomulco</t>
  </si>
  <si>
    <t>Universidad Politécnica de Atlacomulco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</si>
  <si>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</si>
  <si>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</si>
  <si>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</si>
  <si>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</si>
  <si>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Subsidios Federales para organismos descentralizados Estatales/Tecnológico de Estudios Superiores de Villa Guerrero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</si>
  <si>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</si>
  <si>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</si>
  <si>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</si>
  <si>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Sanidad e Inocuidad Agroalimentaria</t>
  </si>
  <si>
    <t>Secretaría de Agricultura y Desarrollo Rural</t>
  </si>
  <si>
    <t>Secretaría del Campo</t>
  </si>
  <si>
    <t>Apoyo a la Infraestructura Hidroagrícola/Rehabilitación Modernización y Tecnificación de Distritos de Riego</t>
  </si>
  <si>
    <t>Comisión Nacional del Agua</t>
  </si>
  <si>
    <t>Apoyo a la Infraestructura Hidroagrícola/Rehabilitación Modernización, Tecnificación y Equipamiento de Unidades de Riego</t>
  </si>
  <si>
    <t>Programa de Agua Potable, Drenaje y Tratamiento (PROAGUA) 2021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</si>
  <si>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</si>
  <si>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</si>
  <si>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>Programa de Registro e Identificación de Población: "Fortalecimiento del Registro Civil" (Acción Nueva)</t>
  </si>
  <si>
    <t>Dirección General del Registro Nacional de Población e Identidad.</t>
  </si>
  <si>
    <t>Gobierno del Estado de México.     Secretaría de Finanzas. Subsecretaría de Planeación y Presupuesto.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</si>
  <si>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</si>
  <si>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</si>
  <si>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</si>
  <si>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2021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</si>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</sst>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right" vertical="center" wrapText="1"/>
    </xf>
    <xf numFmtId="4" fontId="7" fillId="2" borderId="18" xfId="9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 shrinkToFit="1"/>
    </xf>
    <xf numFmtId="43" fontId="7" fillId="2" borderId="18" xfId="9" applyFont="1" applyFill="1" applyBorder="1" applyAlignment="1">
      <alignment horizontal="left" vertical="center" wrapText="1"/>
    </xf>
    <xf numFmtId="44" fontId="6" fillId="2" borderId="18" xfId="10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/>
    </xf>
    <xf numFmtId="165" fontId="5" fillId="2" borderId="18" xfId="11" applyNumberFormat="1" applyFont="1" applyFill="1" applyBorder="1" applyAlignment="1">
      <alignment horizontal="left" vertical="center"/>
    </xf>
    <xf numFmtId="4" fontId="6" fillId="2" borderId="18" xfId="1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left"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lef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left" vertical="center"/>
    </xf>
    <xf numFmtId="4" fontId="5" fillId="3" borderId="18" xfId="0" applyNumberFormat="1" applyFont="1" applyFill="1" applyBorder="1" applyAlignment="1">
      <alignment horizontal="right" vertical="center"/>
    </xf>
    <xf numFmtId="4" fontId="5" fillId="0" borderId="18" xfId="1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44" fontId="6" fillId="0" borderId="0" xfId="12" applyFont="1" applyBorder="1" applyAlignment="1">
      <alignment horizontal="center" vertical="center" wrapText="1"/>
    </xf>
    <xf numFmtId="44" fontId="5" fillId="0" borderId="0" xfId="1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5" fillId="0" borderId="0" xfId="12" applyFont="1" applyBorder="1" applyAlignment="1">
      <alignment vertical="center"/>
    </xf>
    <xf numFmtId="44" fontId="6" fillId="0" borderId="0" xfId="12" applyFont="1" applyBorder="1" applyAlignment="1">
      <alignment vertical="center"/>
    </xf>
    <xf numFmtId="4" fontId="6" fillId="0" borderId="19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left" vertical="center" wrapText="1"/>
    </xf>
    <xf numFmtId="4" fontId="6" fillId="0" borderId="18" xfId="10" applyNumberFormat="1" applyFont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7" fillId="2" borderId="18" xfId="9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6" fillId="2" borderId="18" xfId="1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2" borderId="18" xfId="9" applyNumberFormat="1" applyFont="1" applyFill="1" applyBorder="1" applyAlignment="1">
      <alignment horizontal="center" vertical="center" wrapText="1"/>
    </xf>
    <xf numFmtId="4" fontId="6" fillId="2" borderId="18" xfId="9" applyNumberFormat="1" applyFont="1" applyFill="1" applyBorder="1" applyAlignment="1">
      <alignment horizontal="center" vertical="center" wrapText="1"/>
    </xf>
    <xf numFmtId="4" fontId="5" fillId="2" borderId="18" xfId="1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9" xfId="9" applyNumberFormat="1" applyFont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6" fillId="2" borderId="18" xfId="1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/>
    </xf>
    <xf numFmtId="4" fontId="7" fillId="2" borderId="18" xfId="9" applyNumberFormat="1" applyFont="1" applyFill="1" applyBorder="1" applyAlignment="1">
      <alignment horizontal="center" vertical="center"/>
    </xf>
    <xf numFmtId="4" fontId="6" fillId="2" borderId="18" xfId="9" applyNumberFormat="1" applyFont="1" applyFill="1" applyBorder="1" applyAlignment="1">
      <alignment horizontal="center" vertical="center"/>
    </xf>
    <xf numFmtId="4" fontId="5" fillId="2" borderId="18" xfId="10" applyNumberFormat="1" applyFont="1" applyFill="1" applyBorder="1" applyAlignment="1">
      <alignment horizontal="center" vertical="center"/>
    </xf>
    <xf numFmtId="4" fontId="5" fillId="2" borderId="18" xfId="11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9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5" fillId="0" borderId="18" xfId="10" applyNumberFormat="1" applyFont="1" applyBorder="1" applyAlignment="1">
      <alignment horizontal="right" vertical="center"/>
    </xf>
    <xf numFmtId="4" fontId="6" fillId="2" borderId="18" xfId="9" applyNumberFormat="1" applyFont="1" applyFill="1" applyBorder="1" applyAlignment="1">
      <alignment horizontal="right" vertical="center"/>
    </xf>
    <xf numFmtId="4" fontId="5" fillId="2" borderId="18" xfId="11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1"/>
    <cellStyle name="Moneda" xfId="10" builtinId="4"/>
    <cellStyle name="Moneda 2" xfId="3"/>
    <cellStyle name="Moneda 3" xfId="5"/>
    <cellStyle name="Moneda 4" xfId="12"/>
    <cellStyle name="Normal" xfId="0" builtinId="0"/>
    <cellStyle name="Normal 2" xfId="4"/>
    <cellStyle name="Normal 2 10" xfId="7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90" zoomScaleNormal="9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x14ac:dyDescent="0.25"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7"/>
    </row>
    <row r="4" spans="2:11" ht="15.75" thickBot="1" x14ac:dyDescent="0.3">
      <c r="B4" s="18" t="s">
        <v>19</v>
      </c>
      <c r="C4" s="19"/>
      <c r="D4" s="19"/>
      <c r="E4" s="19"/>
      <c r="F4" s="19"/>
      <c r="G4" s="19"/>
      <c r="H4" s="19"/>
      <c r="I4" s="19"/>
      <c r="J4" s="19"/>
      <c r="K4" s="20"/>
    </row>
    <row r="5" spans="2:11" ht="15.75" thickTop="1" x14ac:dyDescent="0.25">
      <c r="B5" s="21" t="s">
        <v>2</v>
      </c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9" t="s">
        <v>7</v>
      </c>
    </row>
    <row r="6" spans="2:11" ht="25.5" x14ac:dyDescent="0.25">
      <c r="B6" s="22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0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1"/>
    </row>
    <row r="8" spans="2:11" ht="90" customHeight="1" thickTop="1" x14ac:dyDescent="0.25">
      <c r="B8" s="24" t="s">
        <v>20</v>
      </c>
      <c r="C8" s="24" t="s">
        <v>21</v>
      </c>
      <c r="D8" s="63">
        <v>47237060</v>
      </c>
      <c r="E8" s="24" t="s">
        <v>22</v>
      </c>
      <c r="F8" s="74">
        <v>47237060</v>
      </c>
      <c r="G8" s="74"/>
      <c r="H8" s="74">
        <v>0</v>
      </c>
      <c r="I8" s="26"/>
      <c r="J8" s="74">
        <v>0</v>
      </c>
      <c r="K8" s="25">
        <f>D8+F8</f>
        <v>94474120</v>
      </c>
    </row>
    <row r="9" spans="2:11" ht="90" customHeight="1" x14ac:dyDescent="0.25">
      <c r="B9" s="27" t="s">
        <v>23</v>
      </c>
      <c r="C9" s="27" t="s">
        <v>24</v>
      </c>
      <c r="D9" s="69">
        <v>3437554</v>
      </c>
      <c r="E9" s="28" t="s">
        <v>25</v>
      </c>
      <c r="F9" s="81">
        <v>5445634.5</v>
      </c>
      <c r="G9" s="75"/>
      <c r="H9" s="75">
        <v>0</v>
      </c>
      <c r="I9" s="28"/>
      <c r="J9" s="75">
        <v>0</v>
      </c>
      <c r="K9" s="29">
        <f>D9+F9+H9+J9</f>
        <v>8883188.5</v>
      </c>
    </row>
    <row r="10" spans="2:11" ht="90" customHeight="1" x14ac:dyDescent="0.25">
      <c r="B10" s="30" t="s">
        <v>26</v>
      </c>
      <c r="C10" s="30" t="s">
        <v>27</v>
      </c>
      <c r="D10" s="63">
        <v>15725660</v>
      </c>
      <c r="E10" s="24" t="s">
        <v>28</v>
      </c>
      <c r="F10" s="63">
        <v>9849530.0999999996</v>
      </c>
      <c r="G10" s="63"/>
      <c r="H10" s="63">
        <v>0</v>
      </c>
      <c r="I10" s="30" t="s">
        <v>29</v>
      </c>
      <c r="J10" s="70">
        <v>2810238</v>
      </c>
      <c r="K10" s="31">
        <f>+D10+F10+J10</f>
        <v>28385428.100000001</v>
      </c>
    </row>
    <row r="11" spans="2:11" ht="90" customHeight="1" x14ac:dyDescent="0.25">
      <c r="B11" s="24" t="s">
        <v>30</v>
      </c>
      <c r="C11" s="24" t="s">
        <v>31</v>
      </c>
      <c r="D11" s="63">
        <v>4214243</v>
      </c>
      <c r="E11" s="24" t="s">
        <v>28</v>
      </c>
      <c r="F11" s="74">
        <v>5007097.0599999996</v>
      </c>
      <c r="G11" s="74"/>
      <c r="H11" s="74">
        <v>0</v>
      </c>
      <c r="I11" s="24" t="s">
        <v>32</v>
      </c>
      <c r="J11" s="74">
        <v>1581748.9</v>
      </c>
      <c r="K11" s="25">
        <f>+F11+H11+J11+D11</f>
        <v>10803088.959999999</v>
      </c>
    </row>
    <row r="12" spans="2:11" ht="90" customHeight="1" x14ac:dyDescent="0.25">
      <c r="B12" s="27" t="s">
        <v>33</v>
      </c>
      <c r="C12" s="27" t="s">
        <v>34</v>
      </c>
      <c r="D12" s="63">
        <v>22353295</v>
      </c>
      <c r="E12" s="27"/>
      <c r="F12" s="74">
        <v>0</v>
      </c>
      <c r="G12" s="74"/>
      <c r="H12" s="74">
        <v>0</v>
      </c>
      <c r="I12" s="27" t="s">
        <v>35</v>
      </c>
      <c r="J12" s="74">
        <v>954576.68</v>
      </c>
      <c r="K12" s="29">
        <f>+D12+F12+J12</f>
        <v>23307871.68</v>
      </c>
    </row>
    <row r="13" spans="2:11" ht="90" customHeight="1" x14ac:dyDescent="0.25">
      <c r="B13" s="27" t="s">
        <v>36</v>
      </c>
      <c r="C13" s="27" t="s">
        <v>37</v>
      </c>
      <c r="D13" s="63">
        <v>14998745</v>
      </c>
      <c r="E13" s="27" t="s">
        <v>38</v>
      </c>
      <c r="F13" s="63">
        <v>8804011</v>
      </c>
      <c r="G13" s="63"/>
      <c r="H13" s="63">
        <v>0</v>
      </c>
      <c r="I13" s="30"/>
      <c r="J13" s="63">
        <v>0</v>
      </c>
      <c r="K13" s="31">
        <f>D13+F13+J13</f>
        <v>23802756</v>
      </c>
    </row>
    <row r="14" spans="2:11" ht="90" customHeight="1" x14ac:dyDescent="0.25">
      <c r="B14" s="27" t="s">
        <v>39</v>
      </c>
      <c r="C14" s="24" t="s">
        <v>31</v>
      </c>
      <c r="D14" s="63">
        <v>11062774.41</v>
      </c>
      <c r="E14" s="24" t="s">
        <v>28</v>
      </c>
      <c r="F14" s="74">
        <v>14962257</v>
      </c>
      <c r="G14" s="74"/>
      <c r="H14" s="74">
        <v>0</v>
      </c>
      <c r="I14" s="24" t="s">
        <v>40</v>
      </c>
      <c r="J14" s="74">
        <v>2949306.52</v>
      </c>
      <c r="K14" s="25">
        <f>+F14+H14+J14+D14</f>
        <v>28974337.93</v>
      </c>
    </row>
    <row r="15" spans="2:11" ht="90" customHeight="1" x14ac:dyDescent="0.25">
      <c r="B15" s="27" t="s">
        <v>41</v>
      </c>
      <c r="C15" s="27" t="s">
        <v>42</v>
      </c>
      <c r="D15" s="63">
        <v>12394915</v>
      </c>
      <c r="E15" s="27" t="s">
        <v>43</v>
      </c>
      <c r="F15" s="74">
        <v>13902988.41</v>
      </c>
      <c r="G15" s="74"/>
      <c r="H15" s="74">
        <v>0</v>
      </c>
      <c r="I15" s="27" t="s">
        <v>44</v>
      </c>
      <c r="J15" s="74">
        <v>1126969.8600000001</v>
      </c>
      <c r="K15" s="25">
        <f>D15+F15+H15+J15</f>
        <v>27424873.27</v>
      </c>
    </row>
    <row r="16" spans="2:11" ht="90" customHeight="1" x14ac:dyDescent="0.25">
      <c r="B16" s="27" t="s">
        <v>45</v>
      </c>
      <c r="C16" s="27" t="s">
        <v>46</v>
      </c>
      <c r="D16" s="63">
        <v>5846728</v>
      </c>
      <c r="E16" s="27" t="s">
        <v>22</v>
      </c>
      <c r="F16" s="70">
        <v>16273017.4</v>
      </c>
      <c r="G16" s="74"/>
      <c r="H16" s="74">
        <v>0</v>
      </c>
      <c r="I16" s="26"/>
      <c r="J16" s="74">
        <v>0</v>
      </c>
      <c r="K16" s="25">
        <f>D16+F16+H16+J16</f>
        <v>22119745.399999999</v>
      </c>
    </row>
    <row r="17" spans="2:11" ht="90" customHeight="1" x14ac:dyDescent="0.25">
      <c r="B17" s="27" t="s">
        <v>47</v>
      </c>
      <c r="C17" s="27" t="s">
        <v>48</v>
      </c>
      <c r="D17" s="64">
        <v>28651930</v>
      </c>
      <c r="E17" s="27" t="s">
        <v>49</v>
      </c>
      <c r="F17" s="82">
        <v>53108016.409999996</v>
      </c>
      <c r="G17" s="82"/>
      <c r="H17" s="74">
        <v>0</v>
      </c>
      <c r="I17" s="33"/>
      <c r="J17" s="74">
        <v>0</v>
      </c>
      <c r="K17" s="32">
        <v>81759946.409999996</v>
      </c>
    </row>
    <row r="18" spans="2:11" ht="90" customHeight="1" x14ac:dyDescent="0.25">
      <c r="B18" s="24" t="s">
        <v>50</v>
      </c>
      <c r="C18" s="24" t="s">
        <v>51</v>
      </c>
      <c r="D18" s="64">
        <v>5482388</v>
      </c>
      <c r="E18" s="34" t="s">
        <v>22</v>
      </c>
      <c r="F18" s="82">
        <v>18344757.670000002</v>
      </c>
      <c r="G18" s="74"/>
      <c r="H18" s="74">
        <v>0</v>
      </c>
      <c r="I18" s="35" t="s">
        <v>52</v>
      </c>
      <c r="J18" s="82">
        <v>179968</v>
      </c>
      <c r="K18" s="32">
        <f>D18+F18+J18</f>
        <v>24007113.670000002</v>
      </c>
    </row>
    <row r="19" spans="2:11" ht="90" customHeight="1" x14ac:dyDescent="0.25">
      <c r="B19" s="27" t="s">
        <v>53</v>
      </c>
      <c r="C19" s="27" t="s">
        <v>54</v>
      </c>
      <c r="D19" s="70">
        <v>8157637</v>
      </c>
      <c r="E19" s="27" t="s">
        <v>55</v>
      </c>
      <c r="F19" s="83">
        <v>12654004</v>
      </c>
      <c r="G19" s="83"/>
      <c r="H19" s="83">
        <v>0</v>
      </c>
      <c r="I19" s="27" t="s">
        <v>56</v>
      </c>
      <c r="J19" s="83">
        <v>290098.64</v>
      </c>
      <c r="K19" s="94">
        <f>+D19+F19+H19+J19</f>
        <v>21101739.640000001</v>
      </c>
    </row>
    <row r="20" spans="2:11" ht="90" customHeight="1" x14ac:dyDescent="0.25">
      <c r="B20" s="27" t="s">
        <v>57</v>
      </c>
      <c r="C20" s="27" t="s">
        <v>54</v>
      </c>
      <c r="D20" s="63">
        <f>72334868+72334873+20025084</f>
        <v>164694825</v>
      </c>
      <c r="E20" s="27" t="s">
        <v>58</v>
      </c>
      <c r="F20" s="74">
        <f>31788153.68+70911699.6+42986623.73</f>
        <v>145686477.00999999</v>
      </c>
      <c r="G20" s="74"/>
      <c r="H20" s="74">
        <v>0</v>
      </c>
      <c r="I20" s="33"/>
      <c r="J20" s="74">
        <v>0</v>
      </c>
      <c r="K20" s="25">
        <f>D20+F20+J20</f>
        <v>310381302.00999999</v>
      </c>
    </row>
    <row r="21" spans="2:11" ht="90" customHeight="1" x14ac:dyDescent="0.25">
      <c r="B21" s="24" t="s">
        <v>59</v>
      </c>
      <c r="C21" s="24" t="s">
        <v>60</v>
      </c>
      <c r="D21" s="63">
        <v>15399706</v>
      </c>
      <c r="E21" s="24" t="s">
        <v>61</v>
      </c>
      <c r="F21" s="74">
        <v>12361791.619999997</v>
      </c>
      <c r="G21" s="63"/>
      <c r="H21" s="74">
        <v>0</v>
      </c>
      <c r="I21" s="24" t="s">
        <v>62</v>
      </c>
      <c r="J21" s="74">
        <v>84659.219999998808</v>
      </c>
      <c r="K21" s="25">
        <f>D21+F21+H21+J21</f>
        <v>27846156.839999996</v>
      </c>
    </row>
    <row r="22" spans="2:11" ht="90" customHeight="1" x14ac:dyDescent="0.25">
      <c r="B22" s="27" t="s">
        <v>63</v>
      </c>
      <c r="C22" s="24" t="s">
        <v>51</v>
      </c>
      <c r="D22" s="70">
        <v>11221159</v>
      </c>
      <c r="E22" s="27" t="s">
        <v>64</v>
      </c>
      <c r="F22" s="83">
        <v>12565380.5</v>
      </c>
      <c r="G22" s="74"/>
      <c r="H22" s="74">
        <v>0</v>
      </c>
      <c r="I22" s="27" t="s">
        <v>65</v>
      </c>
      <c r="J22" s="83">
        <v>532524.88</v>
      </c>
      <c r="K22" s="94">
        <f>+D22+F22+H22+J22</f>
        <v>24319064.379999999</v>
      </c>
    </row>
    <row r="23" spans="2:11" ht="90" customHeight="1" x14ac:dyDescent="0.25">
      <c r="B23" s="27" t="s">
        <v>66</v>
      </c>
      <c r="C23" s="27" t="s">
        <v>67</v>
      </c>
      <c r="D23" s="71">
        <v>4560118.78</v>
      </c>
      <c r="E23" s="36" t="s">
        <v>68</v>
      </c>
      <c r="F23" s="84">
        <v>12905576.380000001</v>
      </c>
      <c r="G23" s="74"/>
      <c r="H23" s="74">
        <v>0</v>
      </c>
      <c r="I23" s="37"/>
      <c r="J23" s="74">
        <v>0</v>
      </c>
      <c r="K23" s="29">
        <f>D23+F23+H23+J23</f>
        <v>17465695.16</v>
      </c>
    </row>
    <row r="24" spans="2:11" ht="90" customHeight="1" x14ac:dyDescent="0.25">
      <c r="B24" s="24" t="s">
        <v>69</v>
      </c>
      <c r="C24" s="24" t="s">
        <v>70</v>
      </c>
      <c r="D24" s="63">
        <v>1010741</v>
      </c>
      <c r="E24" s="24" t="s">
        <v>71</v>
      </c>
      <c r="F24" s="74">
        <v>2952324.2</v>
      </c>
      <c r="G24" s="74"/>
      <c r="H24" s="74">
        <v>0</v>
      </c>
      <c r="I24" s="37"/>
      <c r="J24" s="74">
        <v>0</v>
      </c>
      <c r="K24" s="25">
        <f>D24+F24+H24+J24</f>
        <v>3963065.2</v>
      </c>
    </row>
    <row r="25" spans="2:11" ht="90" customHeight="1" x14ac:dyDescent="0.25">
      <c r="B25" s="28" t="s">
        <v>72</v>
      </c>
      <c r="C25" s="28" t="s">
        <v>46</v>
      </c>
      <c r="D25" s="65">
        <v>16322141</v>
      </c>
      <c r="E25" s="28" t="s">
        <v>73</v>
      </c>
      <c r="F25" s="65">
        <v>31685019.300000001</v>
      </c>
      <c r="G25" s="85"/>
      <c r="H25" s="85">
        <v>0</v>
      </c>
      <c r="I25" s="38"/>
      <c r="J25" s="85">
        <v>0</v>
      </c>
      <c r="K25" s="95">
        <f>SUM(D25:J25)</f>
        <v>48007160.299999997</v>
      </c>
    </row>
    <row r="26" spans="2:11" ht="90" customHeight="1" x14ac:dyDescent="0.25">
      <c r="B26" s="27" t="s">
        <v>74</v>
      </c>
      <c r="C26" s="27" t="s">
        <v>75</v>
      </c>
      <c r="D26" s="66">
        <v>2421951</v>
      </c>
      <c r="E26" s="27" t="s">
        <v>64</v>
      </c>
      <c r="F26" s="76">
        <v>341782.31</v>
      </c>
      <c r="G26" s="74"/>
      <c r="H26" s="76">
        <v>0</v>
      </c>
      <c r="I26" s="33"/>
      <c r="J26" s="76">
        <v>0</v>
      </c>
      <c r="K26" s="39">
        <f>D26+F26+H26+J26</f>
        <v>2763733.31</v>
      </c>
    </row>
    <row r="27" spans="2:11" ht="90" customHeight="1" x14ac:dyDescent="0.25">
      <c r="B27" s="24" t="s">
        <v>76</v>
      </c>
      <c r="C27" s="24" t="s">
        <v>77</v>
      </c>
      <c r="D27" s="63">
        <v>9029163</v>
      </c>
      <c r="E27" s="24" t="s">
        <v>22</v>
      </c>
      <c r="F27" s="74">
        <v>11489728.75</v>
      </c>
      <c r="G27" s="74"/>
      <c r="H27" s="74">
        <v>0</v>
      </c>
      <c r="I27" s="24" t="s">
        <v>78</v>
      </c>
      <c r="J27" s="74">
        <v>329899</v>
      </c>
      <c r="K27" s="25">
        <f>D27+F27+H27+J27</f>
        <v>20848790.75</v>
      </c>
    </row>
    <row r="28" spans="2:11" ht="90" customHeight="1" x14ac:dyDescent="0.25">
      <c r="B28" s="27" t="s">
        <v>79</v>
      </c>
      <c r="C28" s="27" t="s">
        <v>80</v>
      </c>
      <c r="D28" s="63">
        <v>7376475</v>
      </c>
      <c r="E28" s="27" t="s">
        <v>64</v>
      </c>
      <c r="F28" s="74">
        <v>5806529.46</v>
      </c>
      <c r="G28" s="74"/>
      <c r="H28" s="74">
        <v>0</v>
      </c>
      <c r="I28" s="27" t="s">
        <v>81</v>
      </c>
      <c r="J28" s="74">
        <v>277995.45</v>
      </c>
      <c r="K28" s="25">
        <f>SUM(D28+F28+J28)</f>
        <v>13460999.91</v>
      </c>
    </row>
    <row r="29" spans="2:11" ht="90" customHeight="1" x14ac:dyDescent="0.25">
      <c r="B29" s="40" t="s">
        <v>141</v>
      </c>
      <c r="C29" s="40" t="s">
        <v>82</v>
      </c>
      <c r="D29" s="63">
        <v>8818943</v>
      </c>
      <c r="E29" s="40" t="s">
        <v>22</v>
      </c>
      <c r="F29" s="74">
        <v>13590320.35</v>
      </c>
      <c r="G29" s="67"/>
      <c r="H29" s="74">
        <v>0</v>
      </c>
      <c r="I29" s="40" t="s">
        <v>83</v>
      </c>
      <c r="J29" s="74">
        <f>900000+56128.05+96793.62</f>
        <v>1052921.67</v>
      </c>
      <c r="K29" s="25">
        <f>D29+F29+H29+J29</f>
        <v>23462185.020000003</v>
      </c>
    </row>
    <row r="30" spans="2:11" ht="90" customHeight="1" x14ac:dyDescent="0.25">
      <c r="B30" s="40" t="s">
        <v>84</v>
      </c>
      <c r="C30" s="40" t="s">
        <v>82</v>
      </c>
      <c r="D30" s="67">
        <v>150373408.22</v>
      </c>
      <c r="E30" s="40" t="s">
        <v>28</v>
      </c>
      <c r="F30" s="77">
        <v>237105651.94</v>
      </c>
      <c r="G30" s="77"/>
      <c r="H30" s="74">
        <v>0</v>
      </c>
      <c r="I30" s="40" t="s">
        <v>85</v>
      </c>
      <c r="J30" s="77">
        <v>984692.02</v>
      </c>
      <c r="K30" s="41">
        <v>388463752.18000001</v>
      </c>
    </row>
    <row r="31" spans="2:11" ht="90" customHeight="1" x14ac:dyDescent="0.25">
      <c r="B31" s="40" t="s">
        <v>86</v>
      </c>
      <c r="C31" s="40" t="s">
        <v>87</v>
      </c>
      <c r="D31" s="67">
        <v>9488247</v>
      </c>
      <c r="E31" s="40" t="s">
        <v>28</v>
      </c>
      <c r="F31" s="77">
        <v>9956869</v>
      </c>
      <c r="G31" s="77"/>
      <c r="H31" s="74">
        <v>0</v>
      </c>
      <c r="I31" s="40" t="s">
        <v>88</v>
      </c>
      <c r="J31" s="77">
        <v>1591575.79</v>
      </c>
      <c r="K31" s="41">
        <v>21036691.789999999</v>
      </c>
    </row>
    <row r="32" spans="2:11" ht="90" customHeight="1" x14ac:dyDescent="0.25">
      <c r="B32" s="40" t="s">
        <v>89</v>
      </c>
      <c r="C32" s="40" t="s">
        <v>90</v>
      </c>
      <c r="D32" s="67">
        <v>2238591.58</v>
      </c>
      <c r="E32" s="40" t="s">
        <v>91</v>
      </c>
      <c r="F32" s="77">
        <v>3378830.5</v>
      </c>
      <c r="G32" s="67"/>
      <c r="H32" s="74">
        <v>0</v>
      </c>
      <c r="I32" s="40" t="s">
        <v>92</v>
      </c>
      <c r="J32" s="67">
        <v>3313749.37</v>
      </c>
      <c r="K32" s="42">
        <v>8931171.4499999993</v>
      </c>
    </row>
    <row r="33" spans="2:11" ht="90" customHeight="1" x14ac:dyDescent="0.25">
      <c r="B33" s="43" t="s">
        <v>93</v>
      </c>
      <c r="C33" s="43" t="s">
        <v>94</v>
      </c>
      <c r="D33" s="68">
        <v>29016532</v>
      </c>
      <c r="E33" s="43" t="s">
        <v>95</v>
      </c>
      <c r="F33" s="68">
        <v>39874607</v>
      </c>
      <c r="G33" s="68"/>
      <c r="H33" s="74">
        <v>0</v>
      </c>
      <c r="I33" s="43" t="s">
        <v>96</v>
      </c>
      <c r="J33" s="68">
        <v>5023601.62</v>
      </c>
      <c r="K33" s="44">
        <v>73914740.620000005</v>
      </c>
    </row>
    <row r="34" spans="2:11" ht="90" customHeight="1" x14ac:dyDescent="0.25">
      <c r="B34" s="40" t="s">
        <v>97</v>
      </c>
      <c r="C34" s="40" t="s">
        <v>42</v>
      </c>
      <c r="D34" s="67">
        <v>9249405</v>
      </c>
      <c r="E34" s="40" t="s">
        <v>61</v>
      </c>
      <c r="F34" s="77">
        <v>9305754.6099999994</v>
      </c>
      <c r="G34" s="67"/>
      <c r="H34" s="74">
        <v>0</v>
      </c>
      <c r="I34" s="40" t="s">
        <v>98</v>
      </c>
      <c r="J34" s="67">
        <v>2102140.2000000002</v>
      </c>
      <c r="K34" s="42">
        <v>20657299.809999999</v>
      </c>
    </row>
    <row r="35" spans="2:11" ht="90" customHeight="1" x14ac:dyDescent="0.25">
      <c r="B35" s="40" t="s">
        <v>99</v>
      </c>
      <c r="C35" s="40" t="s">
        <v>100</v>
      </c>
      <c r="D35" s="67">
        <v>1781601.96</v>
      </c>
      <c r="E35" s="40" t="s">
        <v>28</v>
      </c>
      <c r="F35" s="77">
        <v>2206174.88</v>
      </c>
      <c r="G35" s="77"/>
      <c r="H35" s="74">
        <v>0</v>
      </c>
      <c r="I35" s="40" t="s">
        <v>101</v>
      </c>
      <c r="J35" s="77">
        <v>1423847.55</v>
      </c>
      <c r="K35" s="41">
        <v>5411624.3899999997</v>
      </c>
    </row>
    <row r="36" spans="2:11" ht="90" customHeight="1" x14ac:dyDescent="0.25">
      <c r="B36" s="28" t="s">
        <v>102</v>
      </c>
      <c r="C36" s="28" t="s">
        <v>90</v>
      </c>
      <c r="D36" s="65">
        <v>11869847</v>
      </c>
      <c r="E36" s="40" t="s">
        <v>95</v>
      </c>
      <c r="F36" s="75">
        <v>19093493.039999999</v>
      </c>
      <c r="G36" s="75"/>
      <c r="H36" s="74">
        <v>0</v>
      </c>
      <c r="I36" s="28" t="s">
        <v>103</v>
      </c>
      <c r="J36" s="75">
        <v>378457.56</v>
      </c>
      <c r="K36" s="29">
        <v>31341797.600000001</v>
      </c>
    </row>
    <row r="37" spans="2:11" ht="90" customHeight="1" x14ac:dyDescent="0.25">
      <c r="B37" s="40" t="s">
        <v>104</v>
      </c>
      <c r="C37" s="28" t="s">
        <v>90</v>
      </c>
      <c r="D37" s="67">
        <v>1314800</v>
      </c>
      <c r="E37" s="40" t="s">
        <v>95</v>
      </c>
      <c r="F37" s="77">
        <v>4710265.8099999996</v>
      </c>
      <c r="G37" s="77"/>
      <c r="H37" s="74">
        <v>0</v>
      </c>
      <c r="I37" s="45"/>
      <c r="J37" s="74">
        <v>0</v>
      </c>
      <c r="K37" s="41">
        <v>6025065.8099999996</v>
      </c>
    </row>
    <row r="38" spans="2:11" ht="90" customHeight="1" x14ac:dyDescent="0.25">
      <c r="B38" s="43" t="s">
        <v>105</v>
      </c>
      <c r="C38" s="43" t="s">
        <v>106</v>
      </c>
      <c r="D38" s="68">
        <v>16088316</v>
      </c>
      <c r="E38" s="43" t="s">
        <v>73</v>
      </c>
      <c r="F38" s="78">
        <v>34765250.479999997</v>
      </c>
      <c r="G38" s="78"/>
      <c r="H38" s="74">
        <v>0</v>
      </c>
      <c r="I38" s="43" t="s">
        <v>107</v>
      </c>
      <c r="J38" s="78">
        <v>10412864</v>
      </c>
      <c r="K38" s="46">
        <v>61266430.479999997</v>
      </c>
    </row>
    <row r="39" spans="2:11" ht="90" customHeight="1" x14ac:dyDescent="0.25">
      <c r="B39" s="28" t="s">
        <v>108</v>
      </c>
      <c r="C39" s="28" t="s">
        <v>90</v>
      </c>
      <c r="D39" s="65">
        <v>3912024.07</v>
      </c>
      <c r="E39" s="28" t="s">
        <v>61</v>
      </c>
      <c r="F39" s="75">
        <v>17587071.550000001</v>
      </c>
      <c r="G39" s="65"/>
      <c r="H39" s="74">
        <v>0</v>
      </c>
      <c r="I39" s="28" t="s">
        <v>109</v>
      </c>
      <c r="J39" s="75">
        <v>2897788.32</v>
      </c>
      <c r="K39" s="29">
        <v>24396883.940000001</v>
      </c>
    </row>
    <row r="40" spans="2:11" ht="90" customHeight="1" x14ac:dyDescent="0.25">
      <c r="B40" s="28" t="s">
        <v>110</v>
      </c>
      <c r="C40" s="28" t="s">
        <v>111</v>
      </c>
      <c r="D40" s="67">
        <v>9052980</v>
      </c>
      <c r="E40" s="40" t="s">
        <v>22</v>
      </c>
      <c r="F40" s="77">
        <v>17077950.579999998</v>
      </c>
      <c r="G40" s="67"/>
      <c r="H40" s="67">
        <v>0</v>
      </c>
      <c r="I40" s="40" t="s">
        <v>112</v>
      </c>
      <c r="J40" s="77">
        <v>7792498.04</v>
      </c>
      <c r="K40" s="42">
        <v>33923428.619999997</v>
      </c>
    </row>
    <row r="41" spans="2:11" ht="90" customHeight="1" x14ac:dyDescent="0.25">
      <c r="B41" s="40" t="s">
        <v>113</v>
      </c>
      <c r="C41" s="40" t="s">
        <v>90</v>
      </c>
      <c r="D41" s="67">
        <v>893569.82</v>
      </c>
      <c r="E41" s="40" t="s">
        <v>61</v>
      </c>
      <c r="F41" s="77">
        <v>1283133.6100000001</v>
      </c>
      <c r="G41" s="67"/>
      <c r="H41" s="77">
        <v>0</v>
      </c>
      <c r="I41" s="40" t="s">
        <v>114</v>
      </c>
      <c r="J41" s="77">
        <v>1023614.54</v>
      </c>
      <c r="K41" s="41">
        <v>3200317.97</v>
      </c>
    </row>
    <row r="42" spans="2:11" ht="90" customHeight="1" x14ac:dyDescent="0.25">
      <c r="B42" s="40" t="s">
        <v>115</v>
      </c>
      <c r="C42" s="40" t="s">
        <v>116</v>
      </c>
      <c r="D42" s="67">
        <v>15892262</v>
      </c>
      <c r="E42" s="40" t="s">
        <v>117</v>
      </c>
      <c r="F42" s="77">
        <v>12879434.68</v>
      </c>
      <c r="G42" s="77"/>
      <c r="H42" s="74">
        <v>0</v>
      </c>
      <c r="I42" s="40" t="s">
        <v>118</v>
      </c>
      <c r="J42" s="77">
        <v>488398.76</v>
      </c>
      <c r="K42" s="41">
        <v>29260095.440000001</v>
      </c>
    </row>
    <row r="43" spans="2:11" ht="90" customHeight="1" x14ac:dyDescent="0.25">
      <c r="B43" s="40" t="s">
        <v>119</v>
      </c>
      <c r="C43" s="40" t="s">
        <v>80</v>
      </c>
      <c r="D43" s="67">
        <v>29177117</v>
      </c>
      <c r="E43" s="40" t="s">
        <v>22</v>
      </c>
      <c r="F43" s="67">
        <v>32755581.390000001</v>
      </c>
      <c r="G43" s="67"/>
      <c r="H43" s="74">
        <v>0</v>
      </c>
      <c r="I43" s="40"/>
      <c r="J43" s="74">
        <v>0</v>
      </c>
      <c r="K43" s="42">
        <v>61932698.390000001</v>
      </c>
    </row>
    <row r="44" spans="2:11" ht="90" customHeight="1" x14ac:dyDescent="0.25">
      <c r="B44" s="43" t="s">
        <v>120</v>
      </c>
      <c r="C44" s="43" t="s">
        <v>121</v>
      </c>
      <c r="D44" s="65">
        <v>11551383</v>
      </c>
      <c r="E44" s="43" t="s">
        <v>22</v>
      </c>
      <c r="F44" s="75">
        <v>17459065.93</v>
      </c>
      <c r="G44" s="78"/>
      <c r="H44" s="74">
        <v>0</v>
      </c>
      <c r="I44" s="43" t="s">
        <v>122</v>
      </c>
      <c r="J44" s="78">
        <v>543337</v>
      </c>
      <c r="K44" s="46">
        <v>29553785.93</v>
      </c>
    </row>
    <row r="45" spans="2:11" ht="90" customHeight="1" x14ac:dyDescent="0.25">
      <c r="B45" s="55" t="s">
        <v>123</v>
      </c>
      <c r="C45" s="55" t="s">
        <v>124</v>
      </c>
      <c r="D45" s="7">
        <v>799964</v>
      </c>
      <c r="E45" s="55" t="s">
        <v>125</v>
      </c>
      <c r="F45" s="86">
        <v>406812.96</v>
      </c>
      <c r="G45" s="86"/>
      <c r="H45" s="74">
        <v>0</v>
      </c>
      <c r="I45" s="57"/>
      <c r="J45" s="74">
        <v>0</v>
      </c>
      <c r="K45" s="54">
        <f>D45+F45+H45+J45</f>
        <v>1206776.96</v>
      </c>
    </row>
    <row r="46" spans="2:11" ht="90" customHeight="1" x14ac:dyDescent="0.25">
      <c r="B46" s="55" t="s">
        <v>126</v>
      </c>
      <c r="C46" s="55" t="s">
        <v>127</v>
      </c>
      <c r="D46" s="72">
        <v>10070238.890000001</v>
      </c>
      <c r="E46" s="55" t="s">
        <v>125</v>
      </c>
      <c r="F46" s="87">
        <v>10070238.890000001</v>
      </c>
      <c r="G46" s="86"/>
      <c r="H46" s="74">
        <v>0</v>
      </c>
      <c r="I46" s="57"/>
      <c r="J46" s="74">
        <v>0</v>
      </c>
      <c r="K46" s="54">
        <f t="shared" ref="K46:K47" si="0">D46+F46+H46+J46</f>
        <v>20140477.780000001</v>
      </c>
    </row>
    <row r="47" spans="2:11" ht="90" customHeight="1" x14ac:dyDescent="0.25">
      <c r="B47" s="55" t="s">
        <v>128</v>
      </c>
      <c r="C47" s="55" t="s">
        <v>127</v>
      </c>
      <c r="D47" s="72">
        <v>646632.30000000005</v>
      </c>
      <c r="E47" s="55" t="s">
        <v>125</v>
      </c>
      <c r="F47" s="87">
        <v>646632.31000000006</v>
      </c>
      <c r="G47" s="86"/>
      <c r="H47" s="74">
        <v>0</v>
      </c>
      <c r="I47" s="57"/>
      <c r="J47" s="74">
        <v>0</v>
      </c>
      <c r="K47" s="54">
        <f t="shared" si="0"/>
        <v>1293264.6100000001</v>
      </c>
    </row>
    <row r="48" spans="2:11" ht="90" customHeight="1" x14ac:dyDescent="0.25">
      <c r="B48" s="6" t="s">
        <v>129</v>
      </c>
      <c r="C48" s="55" t="s">
        <v>130</v>
      </c>
      <c r="D48" s="7">
        <v>61237897.840000004</v>
      </c>
      <c r="E48" s="6" t="s">
        <v>131</v>
      </c>
      <c r="F48" s="7">
        <v>57445139.789999999</v>
      </c>
      <c r="G48" s="7"/>
      <c r="H48" s="7">
        <v>0</v>
      </c>
      <c r="I48" s="90"/>
      <c r="J48" s="7">
        <v>0</v>
      </c>
      <c r="K48" s="91">
        <v>118683037.63</v>
      </c>
    </row>
    <row r="49" spans="2:11" ht="90" customHeight="1" x14ac:dyDescent="0.25">
      <c r="B49" s="56" t="s">
        <v>132</v>
      </c>
      <c r="C49" s="56" t="s">
        <v>133</v>
      </c>
      <c r="D49" s="73">
        <v>2248899</v>
      </c>
      <c r="E49" s="56" t="s">
        <v>134</v>
      </c>
      <c r="F49" s="88">
        <v>963813.71</v>
      </c>
      <c r="G49" s="86"/>
      <c r="H49" s="89">
        <v>0</v>
      </c>
      <c r="I49" s="57"/>
      <c r="J49" s="89">
        <v>0</v>
      </c>
      <c r="K49" s="96">
        <f>D49+F49</f>
        <v>3212712.71</v>
      </c>
    </row>
    <row r="50" spans="2:11" ht="90" customHeight="1" x14ac:dyDescent="0.25">
      <c r="B50" s="58" t="s">
        <v>135</v>
      </c>
      <c r="C50" s="60" t="s">
        <v>136</v>
      </c>
      <c r="D50" s="23">
        <v>247311922.19999999</v>
      </c>
      <c r="E50" s="61" t="s">
        <v>137</v>
      </c>
      <c r="F50" s="23">
        <v>201924244.44999999</v>
      </c>
      <c r="G50" s="23"/>
      <c r="H50" s="7">
        <v>0</v>
      </c>
      <c r="I50" s="59"/>
      <c r="J50" s="7">
        <v>0</v>
      </c>
      <c r="K50" s="92">
        <v>449236166.64999998</v>
      </c>
    </row>
    <row r="51" spans="2:11" ht="90" customHeight="1" x14ac:dyDescent="0.25">
      <c r="B51" s="59" t="s">
        <v>138</v>
      </c>
      <c r="C51" s="62" t="s">
        <v>139</v>
      </c>
      <c r="D51" s="47">
        <v>36129891</v>
      </c>
      <c r="E51" s="59" t="s">
        <v>140</v>
      </c>
      <c r="F51" s="79">
        <v>9236181</v>
      </c>
      <c r="G51" s="80"/>
      <c r="H51" s="89">
        <v>0</v>
      </c>
      <c r="I51" s="57"/>
      <c r="J51" s="89">
        <v>0</v>
      </c>
      <c r="K51" s="93">
        <f>+D51+F51+H51+J51</f>
        <v>45366072</v>
      </c>
    </row>
    <row r="52" spans="2:11" x14ac:dyDescent="0.25">
      <c r="B52" s="48"/>
      <c r="C52" s="49"/>
      <c r="D52" s="50"/>
      <c r="E52" s="51"/>
      <c r="F52" s="52"/>
      <c r="G52" s="53"/>
      <c r="H52" s="5"/>
      <c r="I52" s="53"/>
      <c r="J52" s="5"/>
      <c r="K52" s="52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11 K25 K28 K22 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4T2021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2022-01-25T20:51:37Z</dcterms:modified>
</cp:coreProperties>
</file>