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CONCENTRADO 3T2023\PUBLICACIÓN CONSOLIDADOS\"/>
    </mc:Choice>
  </mc:AlternateContent>
  <bookViews>
    <workbookView xWindow="120" yWindow="75" windowWidth="18915" windowHeight="11760"/>
  </bookViews>
  <sheets>
    <sheet name="RECURSOS CONCURRENTES 3T2023" sheetId="1" r:id="rId1"/>
  </sheets>
  <calcPr calcId="152511"/>
</workbook>
</file>

<file path=xl/calcChain.xml><?xml version="1.0" encoding="utf-8"?>
<calcChain xmlns="http://schemas.openxmlformats.org/spreadsheetml/2006/main">
  <c r="K49" i="1" l="1"/>
  <c r="K47" i="1" l="1"/>
  <c r="K46" i="1"/>
  <c r="K44" i="1" l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11" i="1"/>
  <c r="K11" i="1" s="1"/>
  <c r="F11" i="1"/>
  <c r="K10" i="1"/>
  <c r="K9" i="1"/>
  <c r="K8" i="1"/>
</calcChain>
</file>

<file path=xl/sharedStrings.xml><?xml version="1.0" encoding="utf-8"?>
<sst xmlns="http://schemas.openxmlformats.org/spreadsheetml/2006/main" count="179" uniqueCount="135">
  <si>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</si>
  <si>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</si>
  <si>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</si>
  <si>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</si>
  <si>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</si>
  <si>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</si>
  <si>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</si>
  <si>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</si>
  <si>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</si>
  <si>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</si>
  <si>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</si>
  <si>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</si>
  <si>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</si>
  <si>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</si>
  <si>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</si>
  <si>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</si>
  <si>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</si>
  <si>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</si>
  <si>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</si>
  <si>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3er del año 2023)</t>
  </si>
  <si>
    <t>Convenio de Coordinación para el establecimiento, operación y apoyo financiero del Telebachillerato Comunitario en el Estado de México</t>
  </si>
  <si>
    <t>Secretaria de Educación Pública/ Subsecretaria de Educación Media Superior y Superior</t>
  </si>
  <si>
    <t>Secretaría de Educación del Gobierno del Estado de México</t>
  </si>
  <si>
    <t>Subsidio Ordinario Universidad Estatal del Valle de Toluca</t>
  </si>
  <si>
    <t>Secretaria de Educación del Gobierno del Estado de México</t>
  </si>
  <si>
    <t>Universidad Estatal del Valle de Toluca.</t>
  </si>
  <si>
    <t xml:space="preserve">Convenio Específico para la Asignación de Recursos Financieros para la Operación de las Universidades Tecnológicas del Estado de México. Universidad Tecnológica de Zinacantepec </t>
  </si>
  <si>
    <t>Secretaría de Educación Gobierno del Estado de México.</t>
  </si>
  <si>
    <t>Convenio especifico para la asignación de recursos financieros para la operación de las Universidades Tecnológicas del Estado de México. Universidad Tecnológica del Valle de Toluca</t>
  </si>
  <si>
    <t>Universidad Tecnologica del Valle de Toluca.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</si>
  <si>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</si>
  <si>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</si>
  <si>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</si>
  <si>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 xml:space="preserve">Convenio de Coordinación para la creación, Operación y Apoyo Financiero.                                             Universidad Politécnica de Cuautitlán Izcalli </t>
  </si>
  <si>
    <t>Secretaria de Educación Pública/Subsecretaria de Educación Media Superior y Superior</t>
  </si>
  <si>
    <t>Universidad Politécnica de Cuautitlán Izcalli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</si>
  <si>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</si>
  <si>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</si>
  <si>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</si>
  <si>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</si>
  <si>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</si>
  <si>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</si>
  <si>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</si>
  <si>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</si>
  <si>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</si>
  <si>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</si>
  <si>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</si>
  <si>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Educación del Gobierno del Estado México</t>
  </si>
  <si>
    <t>Universidad Politécnica de Texcoco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</si>
  <si>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</si>
  <si>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</si>
  <si>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</si>
  <si>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</si>
  <si>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</si>
  <si>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</si>
  <si>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</si>
  <si>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</si>
  <si>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</si>
  <si>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</si>
  <si>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</si>
  <si>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</si>
  <si>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</si>
  <si>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</si>
  <si>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</si>
  <si>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 xml:space="preserve">Convenio de Coordinación para la creación, operación y apoyo financiero del Tecnológico de Estudios Superiores de Jocotitlán. </t>
  </si>
  <si>
    <t>Secretaría de Educación del Gobierno del Estado</t>
  </si>
  <si>
    <t>Tecnológico de Estudios Superiores de Jocotitlán</t>
  </si>
  <si>
    <t>Convenio de Coordinación para la Creación, Operación y Apoyo Financiero. Universidad Politécnica de Atlautla</t>
  </si>
  <si>
    <t>Universidad Politécnica de Atlautla</t>
  </si>
  <si>
    <t>Subsidio para organismos descentralizados estatales al Tecnológico de Estudios Superiores de Coacalco</t>
  </si>
  <si>
    <t>Secretaría de Educación Pública Tecnológico  Nacional de México</t>
  </si>
  <si>
    <t xml:space="preserve">Secretaría de Educación del Gobierno del Estado de México. </t>
  </si>
  <si>
    <t>Tecnológico  de Estudios Superiores de Coacalco.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</si>
  <si>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</si>
  <si>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</si>
  <si>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>Tecnológico de Estudios Superiores de Huixquilucan</t>
  </si>
  <si>
    <t>Secretaría de Educación Pública Subsecretaria de Educación Media Superior y Superior</t>
  </si>
  <si>
    <t>Tecnológico de Estudios Superiores de Valle de Bravo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</si>
  <si>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</si>
  <si>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</si>
  <si>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</si>
  <si>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</si>
  <si>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</si>
  <si>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</si>
  <si>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</si>
  <si>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</si>
  <si>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</si>
  <si>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Convenio Marco de Colaboración para el Apoyo Financiero. Universidad Mexiquense del Bicentenario.  Convenio 0216/2023 U006</t>
  </si>
  <si>
    <t xml:space="preserve">Secretaría de Educación  Pública/ Subsecretaria de Educación Media  Superior y Superior </t>
  </si>
  <si>
    <t>Universidad Mexiquense del Bicentenario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</si>
  <si>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</si>
  <si>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</si>
  <si>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</si>
  <si>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</si>
  <si>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</si>
  <si>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</si>
  <si>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</si>
  <si>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Educación Media Superior Tecnológica - Colegio de Estudios Científicos y Tecnológicos del Estado de México</t>
  </si>
  <si>
    <t>Secretaria de Educación Pública, subsecretaria de Educación Media Superior y Superior.</t>
  </si>
  <si>
    <t>Convenio de Apoyo Financiero Solidario Universidad Politécnica de Tecámac</t>
  </si>
  <si>
    <t>Secretaria de Educación Gobierno del Estado de México</t>
  </si>
  <si>
    <t>Subsidios Federales para Organismos Descentralizados. Tecnológico de Estudios Superiores de Chalco.</t>
  </si>
  <si>
    <t>Secretaría de Educación, Gobierno del Estado de México</t>
  </si>
  <si>
    <t>Tecnológico de Estudios Superiores de Chalco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</si>
  <si>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</si>
  <si>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</si>
  <si>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Secretaría de Educación/Gobierno del Estado de México</t>
  </si>
  <si>
    <t>Convenio de Coordinación para la Creación, Operación y Apoyo Financiero de las Universidades Politécnicas. Universidad Politécnica Otzolotepec.</t>
  </si>
  <si>
    <t>Universidad Politécnica de Otzolotepec</t>
  </si>
  <si>
    <t>Convenio  de Apoyo Financiero Solidario. Tecnológico de Estudios Superiores de Jilotepec</t>
  </si>
  <si>
    <t>Tecnológico de Estudios Superiores de Jilotepec</t>
  </si>
  <si>
    <t>Convenio de Apoyo Financiero Solidario. Universidad Politécnica de Atlacomulco</t>
  </si>
  <si>
    <t>Universidad Politécnica de Atlacomulco</t>
  </si>
  <si>
    <t>Subsidios Federales para Organismos Descentralizados Estatales Colegio de Bachilleres del Estado de México</t>
  </si>
  <si>
    <t xml:space="preserve">Secretaría de Educación Pública </t>
  </si>
  <si>
    <t>Colegio de Bachilleres del Estado de México</t>
  </si>
  <si>
    <t>U006 Subsidios Federales para Organismos Descentralizados Estatales. Universidad Tecnológica de Nezahualcóyotl</t>
  </si>
  <si>
    <t>Subsidios Federales para organismos descentralizados Estatales/Tecnológico de Estudios Superiores de Villa Guerrero</t>
  </si>
  <si>
    <t>Convenio de Apoyo Financiero  Universidad Politécnica del Valle de México</t>
  </si>
  <si>
    <t>Universidad Politécnica del Valle de México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</si>
  <si>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</si>
  <si>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</si>
  <si>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Obra Pública Comisión del Agua del Estado de México </t>
  </si>
  <si>
    <t>Programa de Registro e Identificación de Población "Fortalecimiento del Registro Civil" (Acción Nueva)</t>
  </si>
  <si>
    <t>Dirección General del Registro Nacional de Población e Identidad</t>
  </si>
  <si>
    <t>Gobierno del Estado de México. Secretaría de Finanzas, Subsecretaría de Planeación y Presupuesto</t>
  </si>
  <si>
    <t>Subsidio Comisión Nacional de Búsqueda 2023- Recursos Fderales</t>
  </si>
  <si>
    <t>Comisión Nacional de Búsqueda</t>
  </si>
  <si>
    <t>Gobierno del Estado de México</t>
  </si>
  <si>
    <t>Subsidios federales para organismos descentralizados estatales.</t>
  </si>
  <si>
    <t xml:space="preserve">Secretaría del Trabajo </t>
  </si>
  <si>
    <t>Fondo de Aportaciones para la Seguridad Pública 2023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</si>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</sst>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10"/>
      <name val="HelveticaNeueLT Std Lt"/>
      <family val="2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0" xfId="9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4" fontId="5" fillId="0" borderId="0" xfId="9" applyNumberFormat="1" applyFont="1" applyBorder="1" applyAlignment="1">
      <alignment horizontal="right" vertical="center" wrapText="1"/>
    </xf>
    <xf numFmtId="2" fontId="5" fillId="0" borderId="0" xfId="9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44" fontId="5" fillId="0" borderId="0" xfId="10" applyFont="1" applyBorder="1" applyAlignment="1">
      <alignment horizontal="left" vertical="center" wrapText="1"/>
    </xf>
    <xf numFmtId="4" fontId="6" fillId="0" borderId="0" xfId="10" applyNumberFormat="1" applyFont="1" applyBorder="1" applyAlignment="1">
      <alignment horizontal="center" vertical="center" wrapText="1"/>
    </xf>
    <xf numFmtId="4" fontId="6" fillId="0" borderId="0" xfId="10" applyNumberFormat="1" applyFont="1" applyBorder="1" applyAlignment="1">
      <alignment horizontal="center" vertical="center"/>
    </xf>
    <xf numFmtId="4" fontId="5" fillId="0" borderId="0" xfId="10" applyNumberFormat="1" applyFont="1" applyBorder="1" applyAlignment="1">
      <alignment horizontal="center" vertical="center"/>
    </xf>
    <xf numFmtId="44" fontId="5" fillId="0" borderId="0" xfId="10" applyFont="1" applyBorder="1" applyAlignment="1">
      <alignment horizontal="left" vertical="center"/>
    </xf>
    <xf numFmtId="4" fontId="6" fillId="0" borderId="0" xfId="10" applyNumberFormat="1" applyFont="1" applyBorder="1" applyAlignment="1">
      <alignment horizontal="right" vertical="center"/>
    </xf>
    <xf numFmtId="0" fontId="0" fillId="0" borderId="0" xfId="0" applyBorder="1"/>
    <xf numFmtId="0" fontId="5" fillId="0" borderId="18" xfId="0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8" xfId="9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 shrinkToFit="1"/>
    </xf>
    <xf numFmtId="43" fontId="7" fillId="0" borderId="18" xfId="9" applyFont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4" fontId="5" fillId="0" borderId="18" xfId="1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 shrinkToFit="1"/>
    </xf>
    <xf numFmtId="4" fontId="6" fillId="0" borderId="18" xfId="0" applyNumberFormat="1" applyFont="1" applyBorder="1" applyAlignment="1">
      <alignment horizontal="right" vertical="center"/>
    </xf>
    <xf numFmtId="43" fontId="6" fillId="0" borderId="18" xfId="9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3" fontId="6" fillId="0" borderId="18" xfId="9" applyFont="1" applyFill="1" applyBorder="1" applyAlignment="1">
      <alignment horizontal="left" vertical="center" wrapText="1"/>
    </xf>
    <xf numFmtId="4" fontId="6" fillId="0" borderId="18" xfId="9" applyNumberFormat="1" applyFont="1" applyFill="1" applyBorder="1" applyAlignment="1">
      <alignment horizontal="right" vertical="center"/>
    </xf>
    <xf numFmtId="43" fontId="6" fillId="3" borderId="18" xfId="9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9" applyNumberFormat="1" applyFont="1" applyFill="1" applyBorder="1" applyAlignment="1">
      <alignment horizontal="left" vertical="center" wrapText="1"/>
    </xf>
    <xf numFmtId="4" fontId="5" fillId="0" borderId="18" xfId="9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3" fontId="5" fillId="0" borderId="18" xfId="9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4" fontId="5" fillId="0" borderId="18" xfId="10" applyFont="1" applyBorder="1" applyAlignment="1">
      <alignment horizontal="left" vertical="center" wrapText="1"/>
    </xf>
    <xf numFmtId="4" fontId="7" fillId="0" borderId="18" xfId="9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10" applyNumberFormat="1" applyFont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/>
    </xf>
    <xf numFmtId="4" fontId="5" fillId="0" borderId="18" xfId="9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10" applyNumberFormat="1" applyFont="1" applyBorder="1" applyAlignment="1">
      <alignment horizontal="center" vertical="center"/>
    </xf>
    <xf numFmtId="4" fontId="7" fillId="0" borderId="18" xfId="9" applyNumberFormat="1" applyFont="1" applyBorder="1" applyAlignment="1">
      <alignment horizontal="center" vertical="center"/>
    </xf>
    <xf numFmtId="4" fontId="5" fillId="0" borderId="18" xfId="9" applyNumberFormat="1" applyFont="1" applyBorder="1" applyAlignment="1">
      <alignment horizontal="center" vertical="center" wrapText="1"/>
    </xf>
    <xf numFmtId="4" fontId="6" fillId="2" borderId="18" xfId="9" applyNumberFormat="1" applyFont="1" applyFill="1" applyBorder="1" applyAlignment="1" applyProtection="1">
      <alignment horizontal="center" vertical="center" wrapText="1"/>
    </xf>
    <xf numFmtId="4" fontId="6" fillId="0" borderId="18" xfId="9" applyNumberFormat="1" applyFont="1" applyBorder="1" applyAlignment="1">
      <alignment horizontal="center" vertical="center"/>
    </xf>
    <xf numFmtId="4" fontId="6" fillId="2" borderId="18" xfId="10" applyNumberFormat="1" applyFont="1" applyFill="1" applyBorder="1" applyAlignment="1">
      <alignment horizontal="center" vertical="center"/>
    </xf>
    <xf numFmtId="4" fontId="5" fillId="0" borderId="18" xfId="9" applyNumberFormat="1" applyFont="1" applyFill="1" applyBorder="1" applyAlignment="1">
      <alignment horizontal="center" vertical="center"/>
    </xf>
    <xf numFmtId="4" fontId="5" fillId="0" borderId="19" xfId="9" applyNumberFormat="1" applyFont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5" fillId="0" borderId="18" xfId="9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6" fillId="2" borderId="18" xfId="9" applyNumberFormat="1" applyFont="1" applyFill="1" applyBorder="1" applyAlignment="1">
      <alignment horizontal="center" vertical="center"/>
    </xf>
    <xf numFmtId="4" fontId="5" fillId="0" borderId="19" xfId="10" applyNumberFormat="1" applyFont="1" applyBorder="1" applyAlignment="1">
      <alignment horizontal="center" vertical="center"/>
    </xf>
    <xf numFmtId="4" fontId="7" fillId="0" borderId="18" xfId="9" applyNumberFormat="1" applyFont="1" applyBorder="1" applyAlignment="1">
      <alignment horizontal="right" vertical="center"/>
    </xf>
    <xf numFmtId="4" fontId="6" fillId="2" borderId="18" xfId="9" applyNumberFormat="1" applyFont="1" applyFill="1" applyBorder="1" applyAlignment="1" applyProtection="1">
      <alignment horizontal="right" vertical="center" wrapText="1"/>
    </xf>
    <xf numFmtId="4" fontId="6" fillId="0" borderId="18" xfId="9" applyNumberFormat="1" applyFont="1" applyBorder="1" applyAlignment="1">
      <alignment horizontal="right" vertical="center"/>
    </xf>
    <xf numFmtId="4" fontId="6" fillId="3" borderId="18" xfId="12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5" fillId="0" borderId="18" xfId="9" applyNumberFormat="1" applyFont="1" applyFill="1" applyBorder="1" applyAlignment="1">
      <alignment horizontal="right" vertical="center" wrapText="1"/>
    </xf>
    <xf numFmtId="4" fontId="5" fillId="0" borderId="19" xfId="1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6" fillId="0" borderId="18" xfId="10" applyNumberFormat="1" applyFont="1" applyBorder="1" applyAlignment="1">
      <alignment horizontal="right" vertical="center"/>
    </xf>
  </cellXfs>
  <cellStyles count="13">
    <cellStyle name="Millares" xfId="9" builtinId="3"/>
    <cellStyle name="Millares 2" xfId="1"/>
    <cellStyle name="Millares 2 2" xfId="2"/>
    <cellStyle name="Millares 3" xfId="8"/>
    <cellStyle name="Moneda" xfId="10" builtinId="4"/>
    <cellStyle name="Moneda 2" xfId="3"/>
    <cellStyle name="Moneda 3" xfId="5"/>
    <cellStyle name="Moneda 4" xfId="11"/>
    <cellStyle name="Normal" xfId="0" builtinId="0"/>
    <cellStyle name="Normal 2" xfId="4"/>
    <cellStyle name="Normal 2 10" xfId="7"/>
    <cellStyle name="Normal 2 2" xfId="6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zoomScaleNormal="100" workbookViewId="0">
      <selection activeCell="B4" sqref="B4:K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8.85546875" customWidth="1"/>
    <col min="4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x14ac:dyDescent="0.25"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4"/>
    </row>
    <row r="4" spans="2:11" ht="15.75" thickBot="1" x14ac:dyDescent="0.3">
      <c r="B4" s="35" t="s">
        <v>19</v>
      </c>
      <c r="C4" s="36"/>
      <c r="D4" s="36"/>
      <c r="E4" s="36"/>
      <c r="F4" s="36"/>
      <c r="G4" s="36"/>
      <c r="H4" s="36"/>
      <c r="I4" s="36"/>
      <c r="J4" s="36"/>
      <c r="K4" s="37"/>
    </row>
    <row r="5" spans="2:11" ht="15.75" thickTop="1" x14ac:dyDescent="0.25">
      <c r="B5" s="38" t="s">
        <v>2</v>
      </c>
      <c r="C5" s="25" t="s">
        <v>3</v>
      </c>
      <c r="D5" s="25"/>
      <c r="E5" s="25" t="s">
        <v>4</v>
      </c>
      <c r="F5" s="25"/>
      <c r="G5" s="25" t="s">
        <v>5</v>
      </c>
      <c r="H5" s="25"/>
      <c r="I5" s="25" t="s">
        <v>6</v>
      </c>
      <c r="J5" s="25"/>
      <c r="K5" s="26" t="s">
        <v>7</v>
      </c>
    </row>
    <row r="6" spans="2:11" ht="25.5" x14ac:dyDescent="0.25">
      <c r="B6" s="39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27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28"/>
    </row>
    <row r="8" spans="2:11" ht="90" customHeight="1" thickTop="1" x14ac:dyDescent="0.25">
      <c r="B8" s="40" t="s">
        <v>20</v>
      </c>
      <c r="C8" s="41" t="s">
        <v>21</v>
      </c>
      <c r="D8" s="77">
        <v>42426018</v>
      </c>
      <c r="E8" s="40" t="s">
        <v>22</v>
      </c>
      <c r="F8" s="77">
        <v>42426018</v>
      </c>
      <c r="G8" s="77"/>
      <c r="H8" s="77">
        <v>0</v>
      </c>
      <c r="I8" s="43"/>
      <c r="J8" s="77">
        <v>0</v>
      </c>
      <c r="K8" s="42">
        <f>SUM(J8,H8,F8,D8)</f>
        <v>84852036</v>
      </c>
    </row>
    <row r="9" spans="2:11" ht="90" customHeight="1" x14ac:dyDescent="0.25">
      <c r="B9" s="40" t="s">
        <v>23</v>
      </c>
      <c r="C9" s="40" t="s">
        <v>21</v>
      </c>
      <c r="D9" s="77">
        <v>4906000</v>
      </c>
      <c r="E9" s="40" t="s">
        <v>24</v>
      </c>
      <c r="F9" s="77">
        <v>6854911</v>
      </c>
      <c r="G9" s="77"/>
      <c r="H9" s="77">
        <v>0</v>
      </c>
      <c r="I9" s="40" t="s">
        <v>25</v>
      </c>
      <c r="J9" s="77">
        <v>4184450.18</v>
      </c>
      <c r="K9" s="42">
        <f>+F9+H9+J9+D9</f>
        <v>15945361.18</v>
      </c>
    </row>
    <row r="10" spans="2:11" ht="90" customHeight="1" x14ac:dyDescent="0.25">
      <c r="B10" s="44" t="s">
        <v>26</v>
      </c>
      <c r="C10" s="41" t="s">
        <v>21</v>
      </c>
      <c r="D10" s="84">
        <v>5294938.95</v>
      </c>
      <c r="E10" s="44" t="s">
        <v>27</v>
      </c>
      <c r="F10" s="84">
        <v>6493771.0199999996</v>
      </c>
      <c r="G10" s="77"/>
      <c r="H10" s="84">
        <v>0</v>
      </c>
      <c r="I10" s="44"/>
      <c r="J10" s="84">
        <v>0</v>
      </c>
      <c r="K10" s="69">
        <f>D10+F10+H10+J10</f>
        <v>11788709.969999999</v>
      </c>
    </row>
    <row r="11" spans="2:11" ht="90" customHeight="1" x14ac:dyDescent="0.25">
      <c r="B11" s="44" t="s">
        <v>28</v>
      </c>
      <c r="C11" s="41" t="s">
        <v>21</v>
      </c>
      <c r="D11" s="45">
        <v>22574106</v>
      </c>
      <c r="E11" s="41" t="s">
        <v>24</v>
      </c>
      <c r="F11" s="45">
        <f>6164819+6457426.98+6297029.93</f>
        <v>18919275.91</v>
      </c>
      <c r="G11" s="45"/>
      <c r="H11" s="84">
        <v>0</v>
      </c>
      <c r="I11" s="41" t="s">
        <v>29</v>
      </c>
      <c r="J11" s="45">
        <f>124635.82+1435560.26+6134461.75</f>
        <v>7694657.8300000001</v>
      </c>
      <c r="K11" s="42">
        <f>SUM(J11,H11,F11,D11)</f>
        <v>49188039.740000002</v>
      </c>
    </row>
    <row r="12" spans="2:11" ht="90" customHeight="1" x14ac:dyDescent="0.25">
      <c r="B12" s="44" t="s">
        <v>30</v>
      </c>
      <c r="C12" s="44" t="s">
        <v>31</v>
      </c>
      <c r="D12" s="80">
        <v>10744473</v>
      </c>
      <c r="E12" s="44" t="s">
        <v>32</v>
      </c>
      <c r="F12" s="80">
        <v>9187143</v>
      </c>
      <c r="G12" s="80"/>
      <c r="H12" s="84">
        <v>0</v>
      </c>
      <c r="I12" s="44"/>
      <c r="J12" s="84">
        <v>0</v>
      </c>
      <c r="K12" s="46">
        <f>+D12+F12+H12+J12</f>
        <v>19931616</v>
      </c>
    </row>
    <row r="13" spans="2:11" ht="90" customHeight="1" x14ac:dyDescent="0.25">
      <c r="B13" s="44" t="s">
        <v>33</v>
      </c>
      <c r="C13" s="44" t="s">
        <v>34</v>
      </c>
      <c r="D13" s="81">
        <v>3363655.01</v>
      </c>
      <c r="E13" s="44" t="s">
        <v>24</v>
      </c>
      <c r="F13" s="84">
        <v>1644163.0499999993</v>
      </c>
      <c r="G13" s="77"/>
      <c r="H13" s="81">
        <v>0</v>
      </c>
      <c r="I13" s="44" t="s">
        <v>35</v>
      </c>
      <c r="J13" s="77">
        <v>1316604.57</v>
      </c>
      <c r="K13" s="69">
        <f>+D13+F13+H13+J13</f>
        <v>6324422.629999999</v>
      </c>
    </row>
    <row r="14" spans="2:11" ht="90" customHeight="1" x14ac:dyDescent="0.25">
      <c r="B14" s="44" t="s">
        <v>36</v>
      </c>
      <c r="C14" s="44" t="s">
        <v>34</v>
      </c>
      <c r="D14" s="84">
        <v>7431334</v>
      </c>
      <c r="E14" s="44" t="s">
        <v>37</v>
      </c>
      <c r="F14" s="84">
        <v>6590897.0999999996</v>
      </c>
      <c r="G14" s="81"/>
      <c r="H14" s="88">
        <v>0</v>
      </c>
      <c r="I14" s="44" t="s">
        <v>38</v>
      </c>
      <c r="J14" s="84">
        <v>1385653.65</v>
      </c>
      <c r="K14" s="47">
        <f>J14+F14+D14</f>
        <v>15407884.75</v>
      </c>
    </row>
    <row r="15" spans="2:11" ht="90" customHeight="1" x14ac:dyDescent="0.25">
      <c r="B15" s="40" t="s">
        <v>39</v>
      </c>
      <c r="C15" s="40" t="s">
        <v>40</v>
      </c>
      <c r="D15" s="87">
        <v>6027700</v>
      </c>
      <c r="E15" s="49" t="s">
        <v>22</v>
      </c>
      <c r="F15" s="87">
        <v>5748169</v>
      </c>
      <c r="G15" s="77"/>
      <c r="H15" s="77">
        <v>0</v>
      </c>
      <c r="I15" s="50" t="s">
        <v>41</v>
      </c>
      <c r="J15" s="87">
        <v>7614613</v>
      </c>
      <c r="K15" s="104">
        <f>D15+F15+J15</f>
        <v>19390482</v>
      </c>
    </row>
    <row r="16" spans="2:11" ht="90" customHeight="1" x14ac:dyDescent="0.25">
      <c r="B16" s="44" t="s">
        <v>42</v>
      </c>
      <c r="C16" s="44" t="s">
        <v>34</v>
      </c>
      <c r="D16" s="77">
        <v>10120978</v>
      </c>
      <c r="E16" s="44" t="s">
        <v>43</v>
      </c>
      <c r="F16" s="77">
        <v>8239322.6299999999</v>
      </c>
      <c r="G16" s="77"/>
      <c r="H16" s="77">
        <v>0</v>
      </c>
      <c r="I16" s="44" t="s">
        <v>44</v>
      </c>
      <c r="J16" s="77">
        <v>14851441.630000001</v>
      </c>
      <c r="K16" s="42">
        <f>D16+F16+H16+J16</f>
        <v>33211742.259999998</v>
      </c>
    </row>
    <row r="17" spans="2:11" ht="90" customHeight="1" x14ac:dyDescent="0.25">
      <c r="B17" s="44" t="s">
        <v>45</v>
      </c>
      <c r="C17" s="44" t="s">
        <v>46</v>
      </c>
      <c r="D17" s="88">
        <v>4226947</v>
      </c>
      <c r="E17" s="44" t="s">
        <v>47</v>
      </c>
      <c r="F17" s="84">
        <v>3498188.32</v>
      </c>
      <c r="G17" s="81"/>
      <c r="H17" s="88">
        <v>0</v>
      </c>
      <c r="I17" s="44" t="s">
        <v>48</v>
      </c>
      <c r="J17" s="101">
        <v>6068819.5199999996</v>
      </c>
      <c r="K17" s="47">
        <f>D17+F17+J17</f>
        <v>13793954.84</v>
      </c>
    </row>
    <row r="18" spans="2:11" ht="90" customHeight="1" x14ac:dyDescent="0.25">
      <c r="B18" s="23" t="s">
        <v>49</v>
      </c>
      <c r="C18" s="23" t="s">
        <v>50</v>
      </c>
      <c r="D18" s="24">
        <v>31709547</v>
      </c>
      <c r="E18" s="52" t="s">
        <v>51</v>
      </c>
      <c r="F18" s="94">
        <v>31204000.5</v>
      </c>
      <c r="G18" s="81"/>
      <c r="H18" s="81">
        <v>0</v>
      </c>
      <c r="I18" s="53"/>
      <c r="J18" s="81">
        <v>0</v>
      </c>
      <c r="K18" s="47">
        <f>D18+F18+J18</f>
        <v>62913547.5</v>
      </c>
    </row>
    <row r="19" spans="2:11" ht="90" customHeight="1" x14ac:dyDescent="0.25">
      <c r="B19" s="54" t="s">
        <v>52</v>
      </c>
      <c r="C19" s="54" t="s">
        <v>53</v>
      </c>
      <c r="D19" s="89">
        <v>24086155</v>
      </c>
      <c r="E19" s="54" t="s">
        <v>27</v>
      </c>
      <c r="F19" s="89">
        <v>54881354.649999999</v>
      </c>
      <c r="G19" s="95"/>
      <c r="H19" s="89">
        <v>0</v>
      </c>
      <c r="I19" s="54" t="s">
        <v>54</v>
      </c>
      <c r="J19" s="89">
        <v>421611.76</v>
      </c>
      <c r="K19" s="105">
        <f>+D19+F19+H19+J19</f>
        <v>79389121.410000011</v>
      </c>
    </row>
    <row r="20" spans="2:11" ht="90" customHeight="1" x14ac:dyDescent="0.25">
      <c r="B20" s="44" t="s">
        <v>55</v>
      </c>
      <c r="C20" s="44" t="s">
        <v>56</v>
      </c>
      <c r="D20" s="77">
        <v>11376000</v>
      </c>
      <c r="E20" s="44" t="s">
        <v>24</v>
      </c>
      <c r="F20" s="77">
        <v>14800269</v>
      </c>
      <c r="G20" s="77"/>
      <c r="H20" s="77">
        <v>0</v>
      </c>
      <c r="I20" s="44" t="s">
        <v>57</v>
      </c>
      <c r="J20" s="77">
        <v>14123314</v>
      </c>
      <c r="K20" s="42">
        <f>D20+F20+H20+J20</f>
        <v>40299583</v>
      </c>
    </row>
    <row r="21" spans="2:11" ht="90" customHeight="1" x14ac:dyDescent="0.25">
      <c r="B21" s="40" t="s">
        <v>58</v>
      </c>
      <c r="C21" s="40" t="s">
        <v>59</v>
      </c>
      <c r="D21" s="77">
        <v>7410398</v>
      </c>
      <c r="E21" s="55" t="s">
        <v>22</v>
      </c>
      <c r="F21" s="96">
        <v>7382034.5700000003</v>
      </c>
      <c r="G21" s="96"/>
      <c r="H21" s="96">
        <v>0</v>
      </c>
      <c r="I21" s="55" t="s">
        <v>60</v>
      </c>
      <c r="J21" s="96">
        <v>9499212</v>
      </c>
      <c r="K21" s="42">
        <f>D21+F21+H21+J21</f>
        <v>24291644.57</v>
      </c>
    </row>
    <row r="22" spans="2:11" ht="90" customHeight="1" x14ac:dyDescent="0.25">
      <c r="B22" s="44" t="s">
        <v>61</v>
      </c>
      <c r="C22" s="44" t="s">
        <v>62</v>
      </c>
      <c r="D22" s="82">
        <v>6019900</v>
      </c>
      <c r="E22" s="44" t="s">
        <v>63</v>
      </c>
      <c r="F22" s="82">
        <v>7837125.3899999997</v>
      </c>
      <c r="G22" s="77"/>
      <c r="H22" s="82">
        <v>0</v>
      </c>
      <c r="I22" s="44"/>
      <c r="J22" s="82">
        <v>0</v>
      </c>
      <c r="K22" s="56">
        <f>D22+F22+H22+J22</f>
        <v>13857025.390000001</v>
      </c>
    </row>
    <row r="23" spans="2:11" ht="90" customHeight="1" x14ac:dyDescent="0.25">
      <c r="B23" s="57" t="s">
        <v>64</v>
      </c>
      <c r="C23" s="57" t="s">
        <v>46</v>
      </c>
      <c r="D23" s="90">
        <v>9810045</v>
      </c>
      <c r="E23" s="58" t="s">
        <v>65</v>
      </c>
      <c r="F23" s="90">
        <v>9176202</v>
      </c>
      <c r="G23" s="97"/>
      <c r="H23" s="97">
        <v>0</v>
      </c>
      <c r="I23" s="60" t="s">
        <v>66</v>
      </c>
      <c r="J23" s="83">
        <v>12973658.83</v>
      </c>
      <c r="K23" s="106">
        <f>D23+F23+J23</f>
        <v>31959905.829999998</v>
      </c>
    </row>
    <row r="24" spans="2:11" ht="90" customHeight="1" x14ac:dyDescent="0.25">
      <c r="B24" s="44" t="s">
        <v>67</v>
      </c>
      <c r="C24" s="44" t="s">
        <v>46</v>
      </c>
      <c r="D24" s="84">
        <v>2133276</v>
      </c>
      <c r="E24" s="44" t="s">
        <v>47</v>
      </c>
      <c r="F24" s="92">
        <v>3014463.6</v>
      </c>
      <c r="G24" s="81"/>
      <c r="H24" s="92">
        <v>0</v>
      </c>
      <c r="I24" s="44" t="s">
        <v>68</v>
      </c>
      <c r="J24" s="99">
        <v>1507019.5</v>
      </c>
      <c r="K24" s="47">
        <f>+D24+F24+J24</f>
        <v>6654759.0999999996</v>
      </c>
    </row>
    <row r="25" spans="2:11" ht="90" customHeight="1" x14ac:dyDescent="0.25">
      <c r="B25" s="53" t="s">
        <v>69</v>
      </c>
      <c r="C25" s="53" t="s">
        <v>70</v>
      </c>
      <c r="D25" s="88">
        <v>13031915</v>
      </c>
      <c r="E25" s="44" t="s">
        <v>71</v>
      </c>
      <c r="F25" s="88">
        <v>12219966.08</v>
      </c>
      <c r="G25" s="81"/>
      <c r="H25" s="81">
        <v>0</v>
      </c>
      <c r="I25" s="53" t="s">
        <v>72</v>
      </c>
      <c r="J25" s="88">
        <v>25019655.309999999</v>
      </c>
      <c r="K25" s="47">
        <f>+D25+F25+J25</f>
        <v>50271536.390000001</v>
      </c>
    </row>
    <row r="26" spans="2:11" ht="90" customHeight="1" x14ac:dyDescent="0.25">
      <c r="B26" s="44" t="s">
        <v>73</v>
      </c>
      <c r="C26" s="44" t="s">
        <v>74</v>
      </c>
      <c r="D26" s="84">
        <v>6695180</v>
      </c>
      <c r="E26" s="44" t="s">
        <v>71</v>
      </c>
      <c r="F26" s="84">
        <v>8591392.7199999988</v>
      </c>
      <c r="G26" s="84"/>
      <c r="H26" s="84">
        <v>0</v>
      </c>
      <c r="I26" s="44" t="s">
        <v>75</v>
      </c>
      <c r="J26" s="84">
        <v>11626390.199999999</v>
      </c>
      <c r="K26" s="69">
        <f>+D26+F26+H26+J26</f>
        <v>26912962.919999998</v>
      </c>
    </row>
    <row r="27" spans="2:11" ht="90" customHeight="1" x14ac:dyDescent="0.25">
      <c r="B27" s="61" t="s">
        <v>134</v>
      </c>
      <c r="C27" s="61" t="s">
        <v>76</v>
      </c>
      <c r="D27" s="77">
        <v>6235270</v>
      </c>
      <c r="E27" s="61" t="s">
        <v>22</v>
      </c>
      <c r="F27" s="77">
        <v>7645502</v>
      </c>
      <c r="G27" s="77"/>
      <c r="H27" s="84">
        <v>0</v>
      </c>
      <c r="I27" s="61" t="s">
        <v>77</v>
      </c>
      <c r="J27" s="77">
        <v>9476411</v>
      </c>
      <c r="K27" s="42">
        <f>D27+F27+H28+J27</f>
        <v>23357183</v>
      </c>
    </row>
    <row r="28" spans="2:11" ht="90" customHeight="1" x14ac:dyDescent="0.25">
      <c r="B28" s="44" t="s">
        <v>78</v>
      </c>
      <c r="C28" s="44" t="s">
        <v>79</v>
      </c>
      <c r="D28" s="77">
        <v>4385043</v>
      </c>
      <c r="E28" s="44" t="s">
        <v>22</v>
      </c>
      <c r="F28" s="88">
        <v>6369422</v>
      </c>
      <c r="G28" s="77"/>
      <c r="H28" s="77">
        <v>0</v>
      </c>
      <c r="I28" s="53" t="s">
        <v>80</v>
      </c>
      <c r="J28" s="77">
        <v>5495317</v>
      </c>
      <c r="K28" s="42">
        <f>D28+F28+H28+J28</f>
        <v>16249782</v>
      </c>
    </row>
    <row r="29" spans="2:11" ht="90" customHeight="1" x14ac:dyDescent="0.25">
      <c r="B29" s="54" t="s">
        <v>81</v>
      </c>
      <c r="C29" s="54" t="s">
        <v>82</v>
      </c>
      <c r="D29" s="83">
        <v>11578000</v>
      </c>
      <c r="E29" s="54" t="s">
        <v>22</v>
      </c>
      <c r="F29" s="83">
        <v>13070334</v>
      </c>
      <c r="G29" s="98"/>
      <c r="H29" s="98">
        <v>0</v>
      </c>
      <c r="I29" s="54" t="s">
        <v>83</v>
      </c>
      <c r="J29" s="102">
        <v>2857495</v>
      </c>
      <c r="K29" s="62">
        <f>D29+F29+H29+J29</f>
        <v>27505829</v>
      </c>
    </row>
    <row r="30" spans="2:11" ht="90" customHeight="1" x14ac:dyDescent="0.25">
      <c r="B30" s="40" t="s">
        <v>84</v>
      </c>
      <c r="C30" s="40" t="s">
        <v>85</v>
      </c>
      <c r="D30" s="77">
        <v>12666542</v>
      </c>
      <c r="E30" s="40" t="s">
        <v>37</v>
      </c>
      <c r="F30" s="77">
        <v>48285225.870000005</v>
      </c>
      <c r="G30" s="81"/>
      <c r="H30" s="77">
        <v>0</v>
      </c>
      <c r="I30" s="40" t="s">
        <v>86</v>
      </c>
      <c r="J30" s="45">
        <v>28928441.850000001</v>
      </c>
      <c r="K30" s="42">
        <f>D30+F30+H30+J30</f>
        <v>89880209.719999999</v>
      </c>
    </row>
    <row r="31" spans="2:11" ht="90" customHeight="1" x14ac:dyDescent="0.25">
      <c r="B31" s="44" t="s">
        <v>87</v>
      </c>
      <c r="C31" s="44" t="s">
        <v>88</v>
      </c>
      <c r="D31" s="45">
        <v>24268000</v>
      </c>
      <c r="E31" s="44" t="s">
        <v>22</v>
      </c>
      <c r="F31" s="45">
        <v>46381230</v>
      </c>
      <c r="G31" s="77"/>
      <c r="H31" s="77">
        <v>0</v>
      </c>
      <c r="I31" s="44" t="s">
        <v>89</v>
      </c>
      <c r="J31" s="45">
        <v>54018179.719999999</v>
      </c>
      <c r="K31" s="59">
        <f>+D31+F31+J31</f>
        <v>124667409.72</v>
      </c>
    </row>
    <row r="32" spans="2:11" ht="90" customHeight="1" x14ac:dyDescent="0.25">
      <c r="B32" s="44" t="s">
        <v>90</v>
      </c>
      <c r="C32" s="44" t="s">
        <v>91</v>
      </c>
      <c r="D32" s="84">
        <v>9241300</v>
      </c>
      <c r="E32" s="44" t="s">
        <v>22</v>
      </c>
      <c r="F32" s="92">
        <v>6351863.7999999998</v>
      </c>
      <c r="G32" s="77"/>
      <c r="H32" s="77">
        <v>0</v>
      </c>
      <c r="I32" s="44" t="s">
        <v>92</v>
      </c>
      <c r="J32" s="84">
        <v>11635421.23</v>
      </c>
      <c r="K32" s="69">
        <f>+D32+F32+H32+J32</f>
        <v>27228585.030000001</v>
      </c>
    </row>
    <row r="33" spans="2:11" ht="90" customHeight="1" x14ac:dyDescent="0.25">
      <c r="B33" s="54" t="s">
        <v>93</v>
      </c>
      <c r="C33" s="64" t="s">
        <v>94</v>
      </c>
      <c r="D33" s="83">
        <v>31911885</v>
      </c>
      <c r="E33" s="64" t="s">
        <v>95</v>
      </c>
      <c r="F33" s="83">
        <v>89821578.099999994</v>
      </c>
      <c r="G33" s="83"/>
      <c r="H33" s="77">
        <v>0</v>
      </c>
      <c r="I33" s="66" t="s">
        <v>96</v>
      </c>
      <c r="J33" s="83">
        <v>16354319</v>
      </c>
      <c r="K33" s="107">
        <v>138087782.09999999</v>
      </c>
    </row>
    <row r="34" spans="2:11" ht="90" customHeight="1" x14ac:dyDescent="0.25">
      <c r="B34" s="44" t="s">
        <v>97</v>
      </c>
      <c r="C34" s="44" t="s">
        <v>98</v>
      </c>
      <c r="D34" s="24">
        <v>168397467.5</v>
      </c>
      <c r="E34" s="23" t="s">
        <v>24</v>
      </c>
      <c r="F34" s="45">
        <v>129896567.78</v>
      </c>
      <c r="G34" s="77"/>
      <c r="H34" s="77">
        <v>0</v>
      </c>
      <c r="I34" s="44"/>
      <c r="J34" s="77">
        <v>0</v>
      </c>
      <c r="K34" s="63">
        <f>D34+F34+H34+J34</f>
        <v>298294035.27999997</v>
      </c>
    </row>
    <row r="35" spans="2:11" ht="90" customHeight="1" x14ac:dyDescent="0.25">
      <c r="B35" s="44" t="s">
        <v>99</v>
      </c>
      <c r="C35" s="44" t="s">
        <v>98</v>
      </c>
      <c r="D35" s="83">
        <v>6461769</v>
      </c>
      <c r="E35" s="67" t="s">
        <v>100</v>
      </c>
      <c r="F35" s="83">
        <v>5244408.5999999996</v>
      </c>
      <c r="G35" s="83"/>
      <c r="H35" s="83">
        <v>0</v>
      </c>
      <c r="I35" s="68"/>
      <c r="J35" s="83">
        <v>0</v>
      </c>
      <c r="K35" s="108">
        <f>D35+F35+H35+J35</f>
        <v>11706177.6</v>
      </c>
    </row>
    <row r="36" spans="2:11" ht="90" customHeight="1" x14ac:dyDescent="0.25">
      <c r="B36" s="44" t="s">
        <v>101</v>
      </c>
      <c r="C36" s="44" t="s">
        <v>98</v>
      </c>
      <c r="D36" s="84">
        <v>7227196</v>
      </c>
      <c r="E36" s="23" t="s">
        <v>102</v>
      </c>
      <c r="F36" s="84">
        <v>6662466.1000000006</v>
      </c>
      <c r="G36" s="77"/>
      <c r="H36" s="84">
        <v>0</v>
      </c>
      <c r="I36" s="44" t="s">
        <v>103</v>
      </c>
      <c r="J36" s="84">
        <v>6134202.0899999999</v>
      </c>
      <c r="K36" s="69">
        <f>+D36+F36+J36</f>
        <v>20023864.190000001</v>
      </c>
    </row>
    <row r="37" spans="2:11" ht="90" customHeight="1" x14ac:dyDescent="0.25">
      <c r="B37" s="44" t="s">
        <v>104</v>
      </c>
      <c r="C37" s="44" t="s">
        <v>105</v>
      </c>
      <c r="D37" s="91">
        <v>9327995</v>
      </c>
      <c r="E37" s="70" t="s">
        <v>106</v>
      </c>
      <c r="F37" s="91">
        <v>45768980.329999998</v>
      </c>
      <c r="G37" s="77"/>
      <c r="H37" s="77">
        <v>0</v>
      </c>
      <c r="I37" s="40"/>
      <c r="J37" s="77">
        <v>0</v>
      </c>
      <c r="K37" s="59">
        <f>D37+F37+H37+J37</f>
        <v>55096975.329999998</v>
      </c>
    </row>
    <row r="38" spans="2:11" ht="90" customHeight="1" x14ac:dyDescent="0.25">
      <c r="B38" s="71" t="s">
        <v>107</v>
      </c>
      <c r="C38" s="71" t="s">
        <v>46</v>
      </c>
      <c r="D38" s="83">
        <v>2676954.6800000002</v>
      </c>
      <c r="E38" s="71" t="s">
        <v>37</v>
      </c>
      <c r="F38" s="83">
        <v>15378277.32</v>
      </c>
      <c r="G38" s="85"/>
      <c r="H38" s="77">
        <v>0</v>
      </c>
      <c r="I38" s="71" t="s">
        <v>108</v>
      </c>
      <c r="J38" s="83">
        <v>2950661.76</v>
      </c>
      <c r="K38" s="65">
        <f>+D38+F38+H38+J38</f>
        <v>21005893.759999998</v>
      </c>
    </row>
    <row r="39" spans="2:11" ht="90" customHeight="1" x14ac:dyDescent="0.25">
      <c r="B39" s="44" t="s">
        <v>109</v>
      </c>
      <c r="C39" s="44" t="s">
        <v>91</v>
      </c>
      <c r="D39" s="77">
        <v>6117084</v>
      </c>
      <c r="E39" s="44" t="s">
        <v>63</v>
      </c>
      <c r="F39" s="77">
        <v>41046399.5</v>
      </c>
      <c r="G39" s="77"/>
      <c r="H39" s="77">
        <v>0</v>
      </c>
      <c r="I39" s="44" t="s">
        <v>110</v>
      </c>
      <c r="J39" s="77">
        <v>6490182.1500000004</v>
      </c>
      <c r="K39" s="42">
        <f>SUM(D39+F39+J39)</f>
        <v>53653665.649999999</v>
      </c>
    </row>
    <row r="40" spans="2:11" ht="90" customHeight="1" x14ac:dyDescent="0.25">
      <c r="B40" s="72" t="s">
        <v>111</v>
      </c>
      <c r="C40" s="72" t="s">
        <v>46</v>
      </c>
      <c r="D40" s="84">
        <v>3216528</v>
      </c>
      <c r="E40" s="72" t="s">
        <v>37</v>
      </c>
      <c r="F40" s="84">
        <v>2737477</v>
      </c>
      <c r="G40" s="81"/>
      <c r="H40" s="84">
        <v>0</v>
      </c>
      <c r="I40" s="72" t="s">
        <v>112</v>
      </c>
      <c r="J40" s="84">
        <v>995513.26</v>
      </c>
      <c r="K40" s="69">
        <f>+D40+F40+H40+J40</f>
        <v>6949518.2599999998</v>
      </c>
    </row>
    <row r="41" spans="2:11" ht="90" customHeight="1" x14ac:dyDescent="0.25">
      <c r="B41" s="44" t="s">
        <v>113</v>
      </c>
      <c r="C41" s="44" t="s">
        <v>114</v>
      </c>
      <c r="D41" s="77">
        <v>149854489.5</v>
      </c>
      <c r="E41" s="40" t="s">
        <v>22</v>
      </c>
      <c r="F41" s="77">
        <v>154846055.88999999</v>
      </c>
      <c r="G41" s="77"/>
      <c r="H41" s="85">
        <v>0</v>
      </c>
      <c r="I41" s="53" t="s">
        <v>115</v>
      </c>
      <c r="J41" s="77">
        <v>437822.09</v>
      </c>
      <c r="K41" s="42">
        <f>D41+F41+H41+J41</f>
        <v>305138367.47999996</v>
      </c>
    </row>
    <row r="42" spans="2:11" ht="90" customHeight="1" x14ac:dyDescent="0.25">
      <c r="B42" s="70" t="s">
        <v>116</v>
      </c>
      <c r="C42" s="70" t="s">
        <v>79</v>
      </c>
      <c r="D42" s="85">
        <v>33226977</v>
      </c>
      <c r="E42" s="70" t="s">
        <v>106</v>
      </c>
      <c r="F42" s="85">
        <v>24112960.800000001</v>
      </c>
      <c r="G42" s="85"/>
      <c r="H42" s="85">
        <v>0</v>
      </c>
      <c r="I42" s="74"/>
      <c r="J42" s="85">
        <v>0</v>
      </c>
      <c r="K42" s="73">
        <f>SUM(D42:J42)</f>
        <v>57339937.799999997</v>
      </c>
    </row>
    <row r="43" spans="2:11" ht="90" customHeight="1" x14ac:dyDescent="0.25">
      <c r="B43" s="40" t="s">
        <v>117</v>
      </c>
      <c r="C43" s="40" t="s">
        <v>91</v>
      </c>
      <c r="D43" s="88">
        <v>21012359</v>
      </c>
      <c r="E43" s="40" t="s">
        <v>22</v>
      </c>
      <c r="F43" s="88">
        <v>20440372.18</v>
      </c>
      <c r="G43" s="81"/>
      <c r="H43" s="81">
        <v>0</v>
      </c>
      <c r="I43" s="40"/>
      <c r="J43" s="81">
        <v>0</v>
      </c>
      <c r="K43" s="48">
        <f>+D43+F43+H43+J43</f>
        <v>41452731.18</v>
      </c>
    </row>
    <row r="44" spans="2:11" ht="90" customHeight="1" x14ac:dyDescent="0.25">
      <c r="B44" s="40" t="s">
        <v>118</v>
      </c>
      <c r="C44" s="40" t="s">
        <v>91</v>
      </c>
      <c r="D44" s="92">
        <v>34184094</v>
      </c>
      <c r="E44" s="75" t="s">
        <v>22</v>
      </c>
      <c r="F44" s="92">
        <v>37867407.009999998</v>
      </c>
      <c r="G44" s="99"/>
      <c r="H44" s="99">
        <v>0</v>
      </c>
      <c r="I44" s="75" t="s">
        <v>119</v>
      </c>
      <c r="J44" s="92">
        <v>31055171</v>
      </c>
      <c r="K44" s="109">
        <f>+D44+F44+J44</f>
        <v>103106672.00999999</v>
      </c>
    </row>
    <row r="45" spans="2:11" ht="90" customHeight="1" x14ac:dyDescent="0.25">
      <c r="B45" s="23" t="s">
        <v>120</v>
      </c>
      <c r="C45" s="41" t="s">
        <v>121</v>
      </c>
      <c r="D45" s="24">
        <v>120967373.66999999</v>
      </c>
      <c r="E45" s="23" t="s">
        <v>122</v>
      </c>
      <c r="F45" s="24">
        <v>146147381.28</v>
      </c>
      <c r="G45" s="24"/>
      <c r="H45" s="24">
        <v>0</v>
      </c>
      <c r="I45" s="78"/>
      <c r="J45" s="24">
        <v>0</v>
      </c>
      <c r="K45" s="51">
        <v>267114754.94999999</v>
      </c>
    </row>
    <row r="46" spans="2:11" ht="90" customHeight="1" x14ac:dyDescent="0.25">
      <c r="B46" s="76" t="s">
        <v>123</v>
      </c>
      <c r="C46" s="76" t="s">
        <v>124</v>
      </c>
      <c r="D46" s="93">
        <v>1799049</v>
      </c>
      <c r="E46" s="76" t="s">
        <v>125</v>
      </c>
      <c r="F46" s="93">
        <v>771021.07</v>
      </c>
      <c r="G46" s="100"/>
      <c r="H46" s="93">
        <v>0</v>
      </c>
      <c r="I46" s="76"/>
      <c r="J46" s="103">
        <v>0</v>
      </c>
      <c r="K46" s="110">
        <f>D46+F46</f>
        <v>2570070.0699999998</v>
      </c>
    </row>
    <row r="47" spans="2:11" ht="90" customHeight="1" x14ac:dyDescent="0.25">
      <c r="B47" s="44" t="s">
        <v>126</v>
      </c>
      <c r="C47" s="76" t="s">
        <v>127</v>
      </c>
      <c r="D47" s="93">
        <v>15000000</v>
      </c>
      <c r="E47" s="76" t="s">
        <v>128</v>
      </c>
      <c r="F47" s="93">
        <v>1500000</v>
      </c>
      <c r="G47" s="100"/>
      <c r="H47" s="93">
        <v>0</v>
      </c>
      <c r="I47" s="76"/>
      <c r="J47" s="103">
        <v>0</v>
      </c>
      <c r="K47" s="110">
        <f>D47+F47</f>
        <v>16500000</v>
      </c>
    </row>
    <row r="48" spans="2:11" ht="90" customHeight="1" x14ac:dyDescent="0.25">
      <c r="B48" s="44" t="s">
        <v>129</v>
      </c>
      <c r="C48" s="44" t="s">
        <v>114</v>
      </c>
      <c r="D48" s="77">
        <v>202613428.59999999</v>
      </c>
      <c r="E48" s="44" t="s">
        <v>130</v>
      </c>
      <c r="F48" s="77">
        <v>155339737.53</v>
      </c>
      <c r="G48" s="77"/>
      <c r="H48" s="77">
        <v>0</v>
      </c>
      <c r="I48" s="44"/>
      <c r="J48" s="77">
        <v>0</v>
      </c>
      <c r="K48" s="111">
        <v>357953166.13</v>
      </c>
    </row>
    <row r="49" spans="2:11" ht="90" customHeight="1" x14ac:dyDescent="0.25">
      <c r="B49" s="44" t="s">
        <v>131</v>
      </c>
      <c r="C49" s="79" t="s">
        <v>132</v>
      </c>
      <c r="D49" s="86">
        <v>129093132</v>
      </c>
      <c r="E49" s="44" t="s">
        <v>133</v>
      </c>
      <c r="F49" s="86">
        <v>25589225</v>
      </c>
      <c r="G49" s="82"/>
      <c r="H49" s="86">
        <v>0</v>
      </c>
      <c r="I49" s="79"/>
      <c r="J49" s="86">
        <v>0</v>
      </c>
      <c r="K49" s="112">
        <f>+D49+F49+H49+J49</f>
        <v>154682357</v>
      </c>
    </row>
    <row r="50" spans="2:11" ht="90" customHeight="1" x14ac:dyDescent="0.25">
      <c r="B50" s="5"/>
      <c r="C50" s="5"/>
      <c r="D50" s="6"/>
      <c r="E50" s="5"/>
      <c r="F50" s="6"/>
      <c r="G50" s="6"/>
      <c r="H50" s="6"/>
      <c r="I50" s="11"/>
      <c r="J50" s="6"/>
      <c r="K50" s="12"/>
    </row>
    <row r="51" spans="2:11" ht="90" customHeight="1" x14ac:dyDescent="0.25">
      <c r="B51" s="5"/>
      <c r="C51" s="5"/>
      <c r="D51" s="6"/>
      <c r="E51" s="5"/>
      <c r="F51" s="6"/>
      <c r="G51" s="10"/>
      <c r="H51" s="10"/>
      <c r="I51" s="13"/>
      <c r="J51" s="10"/>
      <c r="K51" s="9"/>
    </row>
    <row r="52" spans="2:11" ht="90" customHeight="1" x14ac:dyDescent="0.25">
      <c r="B52" s="7"/>
      <c r="C52" s="7"/>
      <c r="D52" s="8"/>
      <c r="E52" s="7"/>
      <c r="F52" s="8"/>
      <c r="G52" s="8"/>
      <c r="H52" s="8"/>
      <c r="I52" s="14"/>
      <c r="J52" s="8"/>
      <c r="K52" s="15"/>
    </row>
    <row r="53" spans="2:11" ht="90" customHeight="1" x14ac:dyDescent="0.25">
      <c r="B53" s="5"/>
      <c r="C53" s="16"/>
      <c r="D53" s="17"/>
      <c r="E53" s="5"/>
      <c r="F53" s="18"/>
      <c r="G53" s="19"/>
      <c r="H53" s="19"/>
      <c r="I53" s="20"/>
      <c r="J53" s="19"/>
      <c r="K53" s="21"/>
    </row>
    <row r="54" spans="2:11" ht="90" customHeight="1" x14ac:dyDescent="0.25">
      <c r="B54" s="5"/>
      <c r="C54" s="16"/>
      <c r="D54" s="17"/>
      <c r="E54" s="5"/>
      <c r="F54" s="17"/>
      <c r="G54" s="19"/>
      <c r="H54" s="19"/>
      <c r="I54" s="20"/>
      <c r="J54" s="19"/>
      <c r="K54" s="21"/>
    </row>
    <row r="55" spans="2:11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  <ignoredErrors>
    <ignoredError sqref="K36 K39 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3T2023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user</cp:lastModifiedBy>
  <dcterms:created xsi:type="dcterms:W3CDTF">2019-07-29T16:37:16Z</dcterms:created>
  <dcterms:modified xsi:type="dcterms:W3CDTF">2023-10-25T18:55:12Z</dcterms:modified>
</cp:coreProperties>
</file>