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6 SECTOR CENTRAL 1T2024\CONCENTRADO 1T2024\PUBLICACIÓN CONSOLIDADOS\"/>
    </mc:Choice>
  </mc:AlternateContent>
  <bookViews>
    <workbookView xWindow="120" yWindow="75" windowWidth="18915" windowHeight="11760"/>
  </bookViews>
  <sheets>
    <sheet name="RECURSOS CONCURRENTES 1T2024" sheetId="1" r:id="rId1"/>
  </sheets>
  <calcPr calcId="152511"/>
</workbook>
</file>

<file path=xl/calcChain.xml><?xml version="1.0" encoding="utf-8"?>
<calcChain xmlns="http://schemas.openxmlformats.org/spreadsheetml/2006/main">
  <c r="K44" i="1" l="1"/>
  <c r="J44" i="1"/>
  <c r="K43" i="1"/>
  <c r="K42" i="1"/>
  <c r="K41" i="1"/>
  <c r="K40" i="1"/>
  <c r="K39" i="1"/>
  <c r="K38" i="1"/>
  <c r="K37" i="1"/>
  <c r="K36" i="1"/>
  <c r="K35" i="1"/>
  <c r="F34" i="1"/>
  <c r="K34" i="1" s="1"/>
  <c r="K33" i="1"/>
  <c r="K32" i="1"/>
  <c r="K31" i="1"/>
  <c r="K29" i="1"/>
  <c r="J29" i="1"/>
  <c r="F29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<sst xmlns="http://schemas.openxmlformats.org/spreadsheetml/2006/main" count="169" uniqueCount="114">
  <si>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</si>
  <si>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</si>
  <si>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</si>
  <si>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</si>
  <si>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</si>
  <si>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</si>
  <si>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</si>
  <si>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</si>
  <si>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</si>
  <si>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</si>
  <si>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</si>
  <si>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</si>
  <si>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</si>
  <si>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</si>
  <si>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</si>
  <si>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</si>
  <si>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</si>
  <si>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</si>
  <si>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</si>
  <si>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1ro del año 2024)</t>
  </si>
  <si>
    <t>Convenio de Coordinación para el establecimiento, operación y apoyo financiero del Telebachillerato Comunitario en el Estado de México</t>
  </si>
  <si>
    <t>Secretaría de Educación Pública / Subsecretaría de Educación Media Superior y Superior</t>
  </si>
  <si>
    <t>Secretaría de Educación, Ciencia, Tecnología e Innovación del Estado de México</t>
  </si>
  <si>
    <t xml:space="preserve">Convenio de Coordinación para la creación, operación y apoyo financiero del Tecnológico de Estudios Superiores de San Felipe del Progreso </t>
  </si>
  <si>
    <t>Secretaría de Educación Pública/Subsecretaria de Educación Media Superior y Superior</t>
  </si>
  <si>
    <t>Tecnológico de Estudios Superiores de San Felipe del Progreso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</si>
  <si>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</si>
  <si>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</si>
  <si>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Convenio de Coordinación para la Creación, Operación y Apoyo Financiero de las Universidades Politécnicas. Universidad Politécnica Otzolotepec.</t>
  </si>
  <si>
    <t>Universidad Politécnica de Otzolotepec</t>
  </si>
  <si>
    <t>Convenio especifico para la asignación de recursos financieros para la operación de las Universidades Tecnológicas del Estado de México. Universidad Tecnológica del Valle de Toluca</t>
  </si>
  <si>
    <t>Secretaria de Educación Pública/ Subsecretaria de Educación Media Superior y Superior</t>
  </si>
  <si>
    <t>Universidad Tecnológica del Valle de Toluca.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</si>
  <si>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</si>
  <si>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</si>
  <si>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Universidad Mexiquense del Bicentenario</t>
  </si>
  <si>
    <t xml:space="preserve">Educación para el Desarrollo Integral.- Tecnológico de Estudios Superiores de Tianguistenco. </t>
  </si>
  <si>
    <t>Secretaría de Educación
 Pública/Subsecretaría de Educación Media Superior y Superior.</t>
  </si>
  <si>
    <t>Tecnológico de Estudios Superiores de Tianguistenco</t>
  </si>
  <si>
    <t>Subsidio Ordinario Universidad Estatal del Valle de Toluca</t>
  </si>
  <si>
    <t>Universidad Estatal del Valle de Toluca.</t>
  </si>
  <si>
    <t>Apoyo Solidario para la Operación de las Universidades Politécnicas del Estado de México. Universidad Politécnica del Valle de Toluca</t>
  </si>
  <si>
    <t>Secretaria de Educación Publica-Subsecretaria de Educación Media Superior y Superior</t>
  </si>
  <si>
    <t>Secretaría de Educación Pública Subsecretaria de Educación Media Superior y Superior</t>
  </si>
  <si>
    <t>Tecnológico de Estudios Superiores de Valle de Bravo</t>
  </si>
  <si>
    <t>Subsidios Federales para Organismos Descentralizados Estatales/Tecnológico de Estudios Superiores de Chimalhuacán</t>
  </si>
  <si>
    <t>Secretaria de Educación Pública/Subsecretaria de Educación Media Superior y Superior</t>
  </si>
  <si>
    <t>Tecnológico de Estudios Superiores de Chimalhuacán</t>
  </si>
  <si>
    <t>Subsidio Federal para Organismos Descentralizados Estatales - Universidad Tecnológica de Tecámac</t>
  </si>
  <si>
    <t>Secretaría de Educación Pública/ Subsecretaria de Educación Media Superior y Superior</t>
  </si>
  <si>
    <t xml:space="preserve">Convenio de Coordinación para la creación, Operación y Apoyo Financiero.                                             Universidad Politécnica de Cuautitlán Izcalli </t>
  </si>
  <si>
    <t>Universidad Politécnica de Cuautitlán Izcalli</t>
  </si>
  <si>
    <t xml:space="preserve">Convenio Específico para la Asignación de Recursos Financieros para la Operación de las Universidades Tecnológicas del Estado de México. Universidad Tecnológica de Zinacantepec </t>
  </si>
  <si>
    <t xml:space="preserve">
Secretaría de Educación Pública, Subsecretaria de Educación Media Superior y Superior</t>
  </si>
  <si>
    <t>Convenio de Apoyo Financiero Solidario Universidad Politécnica de Tecámac</t>
  </si>
  <si>
    <t>Secretaria de Educación Pública Subsecretaría de Educación Media Superior y Superior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</si>
  <si>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</si>
  <si>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</si>
  <si>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Universidad Estatal del Valle de Ecatepec</t>
  </si>
  <si>
    <t>Subsidios Federales para Organismos Descentralizados Estatales Colegio de Bachilleres del Estado de México</t>
  </si>
  <si>
    <t xml:space="preserve">Secretaría de Educación Pública </t>
  </si>
  <si>
    <t>Colegio de Bachilleres del Estado de México</t>
  </si>
  <si>
    <t>Convenio Específico para la Asignación de Recursos Financieros para la Operación de la Universidad Tecnológica "Fidel Velázquez"</t>
  </si>
  <si>
    <t>Secretaría de Educación Pública/ Dirección General de Universidades Tecnológicas  y Politécnicas</t>
  </si>
  <si>
    <t>Universidad Tecnológica Fidel Velázquez</t>
  </si>
  <si>
    <t xml:space="preserve">Convenio de Coordinación para la creación, operación y apoyo financiero del Tecnológico de Estudios Superiores de Jocotitlán. </t>
  </si>
  <si>
    <t>Secretaría de Educación Pública/ Subsecretaría de Educación Media Superior y Superior</t>
  </si>
  <si>
    <t>Tecnológico de Estudios Superiores de Jocotitlán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</si>
  <si>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</si>
  <si>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</si>
  <si>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</si>
  <si>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</si>
  <si>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</si>
  <si>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>Tecnológico de Estudios Superiores de Huixquilucan</t>
  </si>
  <si>
    <t>Convenio de Coordinación para la Creación, Operación y Apoyo Financiero. Universidad Politécnica de Texcoco</t>
  </si>
  <si>
    <t>Universidad Politécnica de Texcoco</t>
  </si>
  <si>
    <t>U006 Subsidios Federales para Organismos Descentralizados Estatales. Universidad Tecnológica de Nezahualcóyotl</t>
  </si>
  <si>
    <t>Secretaría de Educación Pública/Subsecretaría de Educación Media Superior y Superior</t>
  </si>
  <si>
    <t>36,843.479.00</t>
  </si>
  <si>
    <t>Convenio de Coordinación para la Creación, Operación y Apoyo Financiero. Universidad Politécnica de Atlautla</t>
  </si>
  <si>
    <t>Universidad Politécnica de Atlautla</t>
  </si>
  <si>
    <t>Convenio de Coordinación para la Creación, Operación y Apoyo Financiero. Tecnológico de Estudios Superiores de Ecatepec.</t>
  </si>
  <si>
    <t>Secretaría de Educación Pública  Tecnológico Nacional de México.</t>
  </si>
  <si>
    <t>Tecnológico de Estudios Superiores de Ecatepec.</t>
  </si>
  <si>
    <t>Convenio de Coordinación para el desarrollo de la Educación Media Superior y Superior en el Estado de México. Tecnológico de Estudios Superiores del Oriente del Estado de México</t>
  </si>
  <si>
    <t>Secretaría de Educación Pública Subsecretaría de Educación Media Superior y Superior</t>
  </si>
  <si>
    <t>Tecnológico de Estudios Superiores del Oriente del Estado de México</t>
  </si>
  <si>
    <t>Convenio de Apoyo Financiero  Universidad Politécnica del Valle de México</t>
  </si>
  <si>
    <t xml:space="preserve">Secretaría de
Educación Pública/ Subsecretaría de Educación Media Superior y Superior </t>
  </si>
  <si>
    <t>Universidad Politécnica del Valle de México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</si>
  <si>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</si>
  <si>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</si>
  <si>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</si>
  <si>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>Subsidios Federales para Organismos Descentralizados Universidad Politécnica de Chimalhuacán</t>
  </si>
  <si>
    <t>Universidad Politécnica de Chimalhuacán</t>
  </si>
  <si>
    <t>Educación Superior Tecnológica. Tecnológico de Estudios Superiores de Ixtapaluca.</t>
  </si>
  <si>
    <t>Tecnológico de Estudios Superiores de Ixtapaluca</t>
  </si>
  <si>
    <t>Convenio  de Apoyo Financiero Solidario. Tecnológico de Estudios Superiores de Jilotepec</t>
  </si>
  <si>
    <t>Tecnológico de Estudios Superiores de Jilotepec</t>
  </si>
  <si>
    <t>Subsidios Federales para organismos descentralizados Estatales/Tecnológico de Estudios Superiores de Villa Guerrero</t>
  </si>
  <si>
    <t>Educación Media Superior Tecnológica - Colegio de Estudios Científicos y Tecnológicos del Estado de México</t>
  </si>
  <si>
    <t>Secretaria de Educación Pública - Subsecretaria de Educación Media Superior y Superior</t>
  </si>
  <si>
    <t>Subsidios Federales para Organismos Descentralizados. Tecnológico de Estudios Superiores de Chalco.</t>
  </si>
  <si>
    <t>Secretaria de Educación Pública, Subsecretaria de Educación Media Superior y Superior.</t>
  </si>
  <si>
    <t>Tecnológico de Estudios Superiores de Chalco</t>
  </si>
  <si>
    <t>Convenio de Apoyo Financiero Solidario. Universidad Politécnica de Atlacomulco</t>
  </si>
  <si>
    <t>Universidad Politécnica de Atlacomulco</t>
  </si>
  <si>
    <t>Subsidio para organismos descentralizados estatales al Tecnológico de Estudios Superiores de Coacalco</t>
  </si>
  <si>
    <t>Secretaría de Educación Pública Tecnológico  Nacional de México</t>
  </si>
  <si>
    <t>Tecnológico  de Estudios Superiores de Coacalco.</t>
  </si>
  <si>
    <t>Programa de Agua Potable, Drenaje y Tratamiento (PROAGUA) 2023</t>
  </si>
  <si>
    <t xml:space="preserve">Secretaría de Medio Ambiente y Recursos Naturales / Comisión Nacional del Agua </t>
  </si>
  <si>
    <t xml:space="preserve">Secretaria de Obra Pública Comisión del Agua del Estado de México </t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</si>
  <si>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</t>
    </r>
    <r>
      <rPr>
        <sz val="10"/>
        <color indexed="10"/>
        <rFont val="HelveticaNeueLT Std Lt"/>
        <family val="2"/>
      </rPr>
      <t xml:space="preserve">  </t>
    </r>
    <r>
      <rPr>
        <sz val="10"/>
        <color indexed="8"/>
        <rFont val="HelveticaNeueLT Std Lt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</si>
</sst>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sz val="10"/>
      <color rgb="FF000000"/>
      <name val="HelveticaNeueLT Std Lt"/>
      <family val="2"/>
    </font>
    <font>
      <sz val="10"/>
      <name val="HelveticaNeueLT Std Lt"/>
      <family val="2"/>
    </font>
    <font>
      <sz val="10"/>
      <color indexed="8"/>
      <name val="HelveticaNeueLT Std Lt"/>
      <family val="2"/>
    </font>
    <font>
      <sz val="10"/>
      <color indexed="10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vertical="center" wrapText="1"/>
    </xf>
    <xf numFmtId="43" fontId="7" fillId="0" borderId="18" xfId="9" applyFont="1" applyFill="1" applyBorder="1" applyAlignment="1">
      <alignment horizontal="left" vertical="center" wrapText="1"/>
    </xf>
    <xf numFmtId="43" fontId="7" fillId="3" borderId="18" xfId="9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3" fontId="8" fillId="0" borderId="18" xfId="9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3" fontId="7" fillId="0" borderId="18" xfId="9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left" vertical="center" wrapText="1"/>
    </xf>
    <xf numFmtId="2" fontId="7" fillId="0" borderId="18" xfId="9" applyNumberFormat="1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4" fontId="5" fillId="0" borderId="18" xfId="9" applyNumberFormat="1" applyFont="1" applyBorder="1" applyAlignment="1">
      <alignment horizontal="right" vertical="center" wrapText="1"/>
    </xf>
    <xf numFmtId="49" fontId="5" fillId="2" borderId="18" xfId="0" applyNumberFormat="1" applyFont="1" applyFill="1" applyBorder="1" applyAlignment="1">
      <alignment horizontal="left" vertical="center" wrapText="1"/>
    </xf>
    <xf numFmtId="43" fontId="5" fillId="0" borderId="18" xfId="9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4" fontId="7" fillId="0" borderId="18" xfId="0" applyNumberFormat="1" applyFont="1" applyBorder="1" applyAlignment="1">
      <alignment horizontal="right" vertical="center" wrapText="1"/>
    </xf>
    <xf numFmtId="4" fontId="7" fillId="0" borderId="18" xfId="0" applyNumberFormat="1" applyFont="1" applyBorder="1" applyAlignment="1">
      <alignment horizontal="left" vertical="center" wrapText="1"/>
    </xf>
    <xf numFmtId="0" fontId="7" fillId="0" borderId="18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18" xfId="9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4" fontId="8" fillId="0" borderId="18" xfId="9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5" fillId="0" borderId="18" xfId="10" applyNumberFormat="1" applyFont="1" applyBorder="1" applyAlignment="1">
      <alignment horizontal="center" vertical="center"/>
    </xf>
    <xf numFmtId="4" fontId="5" fillId="0" borderId="18" xfId="9" applyNumberFormat="1" applyFont="1" applyBorder="1" applyAlignment="1">
      <alignment horizontal="center" vertical="center" wrapText="1"/>
    </xf>
    <xf numFmtId="4" fontId="5" fillId="0" borderId="18" xfId="9" applyNumberFormat="1" applyFont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/>
    </xf>
    <xf numFmtId="4" fontId="5" fillId="0" borderId="18" xfId="0" applyNumberFormat="1" applyFont="1" applyBorder="1" applyAlignment="1">
      <alignment horizontal="left" vertical="center"/>
    </xf>
    <xf numFmtId="2" fontId="5" fillId="0" borderId="18" xfId="0" applyNumberFormat="1" applyFont="1" applyBorder="1" applyAlignment="1">
      <alignment horizontal="left" vertical="center" wrapText="1"/>
    </xf>
    <xf numFmtId="4" fontId="8" fillId="0" borderId="18" xfId="9" applyNumberFormat="1" applyFont="1" applyBorder="1" applyAlignment="1">
      <alignment horizontal="center" vertical="center"/>
    </xf>
    <xf numFmtId="4" fontId="7" fillId="0" borderId="18" xfId="9" applyNumberFormat="1" applyFont="1" applyBorder="1" applyAlignment="1">
      <alignment horizontal="center" vertical="center"/>
    </xf>
    <xf numFmtId="4" fontId="7" fillId="2" borderId="18" xfId="9" applyNumberFormat="1" applyFont="1" applyFill="1" applyBorder="1" applyAlignment="1" applyProtection="1">
      <alignment horizontal="center" vertical="center" wrapText="1"/>
    </xf>
    <xf numFmtId="4" fontId="5" fillId="0" borderId="18" xfId="9" applyNumberFormat="1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center" vertical="center" wrapText="1"/>
    </xf>
    <xf numFmtId="4" fontId="5" fillId="0" borderId="18" xfId="9" applyNumberFormat="1" applyFont="1" applyFill="1" applyBorder="1" applyAlignment="1">
      <alignment horizontal="center" vertical="center" wrapText="1"/>
    </xf>
    <xf numFmtId="4" fontId="7" fillId="0" borderId="18" xfId="9" applyNumberFormat="1" applyFont="1" applyBorder="1" applyAlignment="1">
      <alignment horizontal="center" vertical="center" wrapText="1"/>
    </xf>
    <xf numFmtId="4" fontId="7" fillId="2" borderId="18" xfId="9" applyNumberFormat="1" applyFont="1" applyFill="1" applyBorder="1" applyAlignment="1" applyProtection="1">
      <alignment horizontal="right" vertical="center" wrapText="1"/>
    </xf>
    <xf numFmtId="4" fontId="5" fillId="0" borderId="18" xfId="9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right" vertical="center"/>
    </xf>
    <xf numFmtId="44" fontId="5" fillId="0" borderId="0" xfId="10" applyFont="1" applyBorder="1" applyAlignment="1">
      <alignment horizontal="left" vertical="center" wrapText="1"/>
    </xf>
    <xf numFmtId="4" fontId="7" fillId="0" borderId="0" xfId="10" applyNumberFormat="1" applyFont="1" applyBorder="1" applyAlignment="1">
      <alignment horizontal="center" vertical="center"/>
    </xf>
    <xf numFmtId="4" fontId="5" fillId="0" borderId="0" xfId="10" applyNumberFormat="1" applyFont="1" applyBorder="1" applyAlignment="1">
      <alignment horizontal="center" vertical="center"/>
    </xf>
    <xf numFmtId="44" fontId="5" fillId="0" borderId="0" xfId="10" applyFont="1" applyBorder="1" applyAlignment="1">
      <alignment horizontal="left" vertical="center"/>
    </xf>
    <xf numFmtId="4" fontId="7" fillId="0" borderId="0" xfId="10" applyNumberFormat="1" applyFont="1" applyBorder="1" applyAlignment="1">
      <alignment horizontal="right" vertical="center"/>
    </xf>
    <xf numFmtId="4" fontId="5" fillId="0" borderId="18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9" applyNumberFormat="1" applyFont="1" applyFill="1" applyBorder="1" applyAlignment="1">
      <alignment horizontal="center" vertical="center" wrapText="1"/>
    </xf>
    <xf numFmtId="4" fontId="5" fillId="0" borderId="18" xfId="10" applyNumberFormat="1" applyFont="1" applyBorder="1" applyAlignment="1">
      <alignment horizontal="right" vertical="center" wrapText="1"/>
    </xf>
    <xf numFmtId="4" fontId="5" fillId="0" borderId="18" xfId="10" applyNumberFormat="1" applyFont="1" applyBorder="1" applyAlignment="1">
      <alignment horizontal="center" vertical="center" wrapText="1"/>
    </xf>
    <xf numFmtId="4" fontId="8" fillId="0" borderId="18" xfId="9" applyNumberFormat="1" applyFont="1" applyBorder="1" applyAlignment="1">
      <alignment horizontal="center" vertical="center" wrapText="1"/>
    </xf>
    <xf numFmtId="4" fontId="7" fillId="0" borderId="18" xfId="9" applyNumberFormat="1" applyFont="1" applyFill="1" applyBorder="1" applyAlignment="1">
      <alignment horizontal="center" vertical="center" wrapText="1"/>
    </xf>
    <xf numFmtId="4" fontId="7" fillId="2" borderId="18" xfId="9" applyNumberFormat="1" applyFont="1" applyFill="1" applyBorder="1" applyAlignment="1">
      <alignment horizontal="center" vertical="center" wrapText="1"/>
    </xf>
    <xf numFmtId="4" fontId="8" fillId="0" borderId="18" xfId="9" applyNumberFormat="1" applyFont="1" applyBorder="1" applyAlignment="1">
      <alignment horizontal="right" vertical="center" wrapText="1"/>
    </xf>
    <xf numFmtId="4" fontId="7" fillId="0" borderId="18" xfId="9" applyNumberFormat="1" applyFont="1" applyFill="1" applyBorder="1" applyAlignment="1">
      <alignment horizontal="right" vertical="center" wrapText="1"/>
    </xf>
    <xf numFmtId="4" fontId="8" fillId="0" borderId="18" xfId="9" applyNumberFormat="1" applyFont="1" applyFill="1" applyBorder="1" applyAlignment="1">
      <alignment horizontal="right" vertical="center" wrapText="1"/>
    </xf>
    <xf numFmtId="4" fontId="7" fillId="0" borderId="18" xfId="0" applyNumberFormat="1" applyFont="1" applyFill="1" applyBorder="1" applyAlignment="1">
      <alignment horizontal="right" vertical="center" wrapText="1"/>
    </xf>
    <xf numFmtId="4" fontId="7" fillId="3" borderId="18" xfId="12" applyNumberFormat="1" applyFont="1" applyFill="1" applyBorder="1" applyAlignment="1">
      <alignment horizontal="right" vertical="center" wrapText="1"/>
    </xf>
    <xf numFmtId="4" fontId="7" fillId="0" borderId="18" xfId="9" applyNumberFormat="1" applyFont="1" applyBorder="1" applyAlignment="1">
      <alignment horizontal="right" vertical="center" wrapText="1"/>
    </xf>
    <xf numFmtId="4" fontId="7" fillId="2" borderId="18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13">
    <cellStyle name="Millares" xfId="9" builtinId="3"/>
    <cellStyle name="Millares 2" xfId="1"/>
    <cellStyle name="Millares 2 2" xfId="2"/>
    <cellStyle name="Millares 3" xfId="8"/>
    <cellStyle name="Moneda" xfId="10" builtinId="4"/>
    <cellStyle name="Moneda 2" xfId="3"/>
    <cellStyle name="Moneda 3" xfId="5"/>
    <cellStyle name="Moneda 4" xfId="11"/>
    <cellStyle name="Normal" xfId="0" builtinId="0"/>
    <cellStyle name="Normal 2" xfId="4"/>
    <cellStyle name="Normal 2 10" xfId="7"/>
    <cellStyle name="Normal 2 2" xfId="6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tabSelected="1" zoomScale="110" zoomScaleNormal="110" workbookViewId="0">
      <selection activeCell="B3" sqref="B3:K3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8.85546875" customWidth="1"/>
    <col min="4" max="10" width="17.7109375" customWidth="1"/>
    <col min="11" max="11" width="18.7109375" customWidth="1"/>
  </cols>
  <sheetData>
    <row r="1" spans="2:11" ht="15.75" thickBot="1" x14ac:dyDescent="0.3"/>
    <row r="2" spans="2:11" ht="15.75" thickTop="1" x14ac:dyDescent="0.25">
      <c r="B2" s="92" t="s">
        <v>0</v>
      </c>
      <c r="C2" s="93"/>
      <c r="D2" s="93"/>
      <c r="E2" s="93"/>
      <c r="F2" s="93"/>
      <c r="G2" s="93"/>
      <c r="H2" s="93"/>
      <c r="I2" s="93"/>
      <c r="J2" s="93"/>
      <c r="K2" s="94"/>
    </row>
    <row r="3" spans="2:11" x14ac:dyDescent="0.25">
      <c r="B3" s="95" t="s">
        <v>1</v>
      </c>
      <c r="C3" s="96"/>
      <c r="D3" s="96"/>
      <c r="E3" s="96"/>
      <c r="F3" s="96"/>
      <c r="G3" s="96"/>
      <c r="H3" s="96"/>
      <c r="I3" s="96"/>
      <c r="J3" s="96"/>
      <c r="K3" s="97"/>
    </row>
    <row r="4" spans="2:11" ht="15.75" thickBot="1" x14ac:dyDescent="0.3">
      <c r="B4" s="98" t="s">
        <v>19</v>
      </c>
      <c r="C4" s="99"/>
      <c r="D4" s="99"/>
      <c r="E4" s="99"/>
      <c r="F4" s="99"/>
      <c r="G4" s="99"/>
      <c r="H4" s="99"/>
      <c r="I4" s="99"/>
      <c r="J4" s="99"/>
      <c r="K4" s="100"/>
    </row>
    <row r="5" spans="2:11" ht="15.75" thickTop="1" x14ac:dyDescent="0.25">
      <c r="B5" s="101" t="s">
        <v>2</v>
      </c>
      <c r="C5" s="88" t="s">
        <v>3</v>
      </c>
      <c r="D5" s="88"/>
      <c r="E5" s="88" t="s">
        <v>4</v>
      </c>
      <c r="F5" s="88"/>
      <c r="G5" s="88" t="s">
        <v>5</v>
      </c>
      <c r="H5" s="88"/>
      <c r="I5" s="88" t="s">
        <v>6</v>
      </c>
      <c r="J5" s="88"/>
      <c r="K5" s="89" t="s">
        <v>7</v>
      </c>
    </row>
    <row r="6" spans="2:11" ht="25.5" x14ac:dyDescent="0.25">
      <c r="B6" s="102"/>
      <c r="C6" s="1" t="s">
        <v>8</v>
      </c>
      <c r="D6" s="1" t="s">
        <v>9</v>
      </c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90"/>
    </row>
    <row r="7" spans="2:11" ht="15.75" thickBot="1" x14ac:dyDescent="0.3">
      <c r="B7" s="2" t="s">
        <v>10</v>
      </c>
      <c r="C7" s="3" t="s">
        <v>11</v>
      </c>
      <c r="D7" s="3" t="s">
        <v>12</v>
      </c>
      <c r="E7" s="4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91"/>
    </row>
    <row r="8" spans="2:11" ht="90" customHeight="1" thickTop="1" x14ac:dyDescent="0.25">
      <c r="B8" s="11" t="s">
        <v>20</v>
      </c>
      <c r="C8" s="11" t="s">
        <v>21</v>
      </c>
      <c r="D8" s="28">
        <v>45377085</v>
      </c>
      <c r="E8" s="26" t="s">
        <v>22</v>
      </c>
      <c r="F8" s="28">
        <v>45377085</v>
      </c>
      <c r="G8" s="28"/>
      <c r="H8" s="28">
        <v>0</v>
      </c>
      <c r="I8" s="41"/>
      <c r="J8" s="6">
        <v>0</v>
      </c>
      <c r="K8" s="14">
        <f>SUM(J8,H8,F8,D8)</f>
        <v>90754170</v>
      </c>
    </row>
    <row r="9" spans="2:11" ht="90" customHeight="1" x14ac:dyDescent="0.25">
      <c r="B9" s="11" t="s">
        <v>23</v>
      </c>
      <c r="C9" s="11" t="s">
        <v>24</v>
      </c>
      <c r="D9" s="43">
        <v>6970199</v>
      </c>
      <c r="E9" s="26" t="s">
        <v>22</v>
      </c>
      <c r="F9" s="43">
        <v>5587075.3799999999</v>
      </c>
      <c r="G9" s="28"/>
      <c r="H9" s="28">
        <v>0</v>
      </c>
      <c r="I9" s="12" t="s">
        <v>25</v>
      </c>
      <c r="J9" s="78">
        <v>6433254</v>
      </c>
      <c r="K9" s="81">
        <f>D9+F9+J9</f>
        <v>18990528.379999999</v>
      </c>
    </row>
    <row r="10" spans="2:11" ht="90" customHeight="1" x14ac:dyDescent="0.25">
      <c r="B10" s="5" t="s">
        <v>26</v>
      </c>
      <c r="C10" s="5" t="s">
        <v>27</v>
      </c>
      <c r="D10" s="35">
        <v>2271585</v>
      </c>
      <c r="E10" s="26" t="s">
        <v>22</v>
      </c>
      <c r="F10" s="35">
        <v>2597402.7400000002</v>
      </c>
      <c r="G10" s="28"/>
      <c r="H10" s="35">
        <v>0</v>
      </c>
      <c r="I10" s="5"/>
      <c r="J10" s="77">
        <v>0</v>
      </c>
      <c r="K10" s="76">
        <f>D10+F10+H10+J10</f>
        <v>4868987.74</v>
      </c>
    </row>
    <row r="11" spans="2:11" ht="90" customHeight="1" x14ac:dyDescent="0.25">
      <c r="B11" s="26" t="s">
        <v>28</v>
      </c>
      <c r="C11" s="5" t="s">
        <v>27</v>
      </c>
      <c r="D11" s="30">
        <v>2774067</v>
      </c>
      <c r="E11" s="26" t="s">
        <v>22</v>
      </c>
      <c r="F11" s="30">
        <v>5060603</v>
      </c>
      <c r="G11" s="39"/>
      <c r="H11" s="44">
        <v>0</v>
      </c>
      <c r="I11" s="26" t="s">
        <v>29</v>
      </c>
      <c r="J11" s="79">
        <v>1342659.55</v>
      </c>
      <c r="K11" s="82">
        <f>+D11+F11+H11+J11</f>
        <v>9177329.5500000007</v>
      </c>
    </row>
    <row r="12" spans="2:11" ht="90" customHeight="1" x14ac:dyDescent="0.25">
      <c r="B12" s="5" t="s">
        <v>30</v>
      </c>
      <c r="C12" s="11" t="s">
        <v>31</v>
      </c>
      <c r="D12" s="28">
        <v>25427474</v>
      </c>
      <c r="E12" s="26" t="s">
        <v>22</v>
      </c>
      <c r="F12" s="28">
        <v>27626406</v>
      </c>
      <c r="G12" s="28"/>
      <c r="H12" s="28">
        <v>0</v>
      </c>
      <c r="I12" s="11" t="s">
        <v>32</v>
      </c>
      <c r="J12" s="6">
        <v>7320935</v>
      </c>
      <c r="K12" s="14">
        <f>+F12+H12+J12+D12</f>
        <v>60374815</v>
      </c>
    </row>
    <row r="13" spans="2:11" ht="90" customHeight="1" x14ac:dyDescent="0.25">
      <c r="B13" s="5" t="s">
        <v>33</v>
      </c>
      <c r="C13" s="5" t="s">
        <v>34</v>
      </c>
      <c r="D13" s="28">
        <v>40293000</v>
      </c>
      <c r="E13" s="26" t="s">
        <v>22</v>
      </c>
      <c r="F13" s="28">
        <v>84480185</v>
      </c>
      <c r="G13" s="28"/>
      <c r="H13" s="28">
        <v>0</v>
      </c>
      <c r="I13" s="5" t="s">
        <v>35</v>
      </c>
      <c r="J13" s="6">
        <v>48684514.700000003</v>
      </c>
      <c r="K13" s="24">
        <f>+D13+F13+J13</f>
        <v>173457699.69999999</v>
      </c>
    </row>
    <row r="14" spans="2:11" ht="90" customHeight="1" x14ac:dyDescent="0.25">
      <c r="B14" s="11" t="s">
        <v>36</v>
      </c>
      <c r="C14" s="11" t="s">
        <v>37</v>
      </c>
      <c r="D14" s="28">
        <v>8574495</v>
      </c>
      <c r="E14" s="26" t="s">
        <v>22</v>
      </c>
      <c r="F14" s="38">
        <v>6539684.0700000003</v>
      </c>
      <c r="G14" s="38"/>
      <c r="H14" s="38">
        <v>0</v>
      </c>
      <c r="I14" s="21" t="s">
        <v>38</v>
      </c>
      <c r="J14" s="34">
        <v>7308201</v>
      </c>
      <c r="K14" s="14">
        <f>D14+F14+H14+J14</f>
        <v>22422380.07</v>
      </c>
    </row>
    <row r="15" spans="2:11" ht="90" customHeight="1" x14ac:dyDescent="0.25">
      <c r="B15" s="11" t="s">
        <v>39</v>
      </c>
      <c r="C15" s="11" t="s">
        <v>31</v>
      </c>
      <c r="D15" s="28">
        <v>8111000</v>
      </c>
      <c r="E15" s="26" t="s">
        <v>22</v>
      </c>
      <c r="F15" s="28">
        <v>8564298.5</v>
      </c>
      <c r="G15" s="28"/>
      <c r="H15" s="28">
        <v>0</v>
      </c>
      <c r="I15" s="11" t="s">
        <v>40</v>
      </c>
      <c r="J15" s="6">
        <v>4128693.28</v>
      </c>
      <c r="K15" s="14">
        <f>+F15+H15+J15+D15</f>
        <v>20803991.780000001</v>
      </c>
    </row>
    <row r="16" spans="2:11" ht="90" customHeight="1" x14ac:dyDescent="0.25">
      <c r="B16" s="5" t="s">
        <v>41</v>
      </c>
      <c r="C16" s="5" t="s">
        <v>42</v>
      </c>
      <c r="D16" s="32">
        <v>11968897</v>
      </c>
      <c r="E16" s="26" t="s">
        <v>22</v>
      </c>
      <c r="F16" s="32">
        <v>16719165</v>
      </c>
      <c r="G16" s="32"/>
      <c r="H16" s="28">
        <v>0</v>
      </c>
      <c r="I16" s="5"/>
      <c r="J16" s="6">
        <v>0</v>
      </c>
      <c r="K16" s="83">
        <f>+D16+F16+H16+J16</f>
        <v>28688062</v>
      </c>
    </row>
    <row r="17" spans="2:11" ht="90" customHeight="1" x14ac:dyDescent="0.25">
      <c r="B17" s="18" t="s">
        <v>113</v>
      </c>
      <c r="C17" s="18" t="s">
        <v>43</v>
      </c>
      <c r="D17" s="28">
        <v>8382022</v>
      </c>
      <c r="E17" s="26" t="s">
        <v>22</v>
      </c>
      <c r="F17" s="28">
        <v>7375779.5</v>
      </c>
      <c r="G17" s="28"/>
      <c r="H17" s="28">
        <v>0</v>
      </c>
      <c r="I17" s="18" t="s">
        <v>44</v>
      </c>
      <c r="J17" s="6">
        <v>6334824</v>
      </c>
      <c r="K17" s="14">
        <f>D17+F17+H18+J17</f>
        <v>22092625.5</v>
      </c>
    </row>
    <row r="18" spans="2:11" ht="90" customHeight="1" x14ac:dyDescent="0.25">
      <c r="B18" s="5" t="s">
        <v>45</v>
      </c>
      <c r="C18" s="5" t="s">
        <v>46</v>
      </c>
      <c r="D18" s="28">
        <v>12127737</v>
      </c>
      <c r="E18" s="26" t="s">
        <v>22</v>
      </c>
      <c r="F18" s="28">
        <v>11583296</v>
      </c>
      <c r="G18" s="28"/>
      <c r="H18" s="28">
        <v>0</v>
      </c>
      <c r="I18" s="5" t="s">
        <v>47</v>
      </c>
      <c r="J18" s="6">
        <v>12692959</v>
      </c>
      <c r="K18" s="14">
        <f>D18+F18+H18+J18</f>
        <v>36403992</v>
      </c>
    </row>
    <row r="19" spans="2:11" ht="90" customHeight="1" x14ac:dyDescent="0.25">
      <c r="B19" s="10" t="s">
        <v>48</v>
      </c>
      <c r="C19" s="10" t="s">
        <v>49</v>
      </c>
      <c r="D19" s="33">
        <v>35163972</v>
      </c>
      <c r="E19" s="26" t="s">
        <v>22</v>
      </c>
      <c r="F19" s="34">
        <v>45447045</v>
      </c>
      <c r="G19" s="6"/>
      <c r="H19" s="6">
        <v>0</v>
      </c>
      <c r="I19" s="16"/>
      <c r="J19" s="6">
        <v>0</v>
      </c>
      <c r="K19" s="14">
        <f>D19+F19+J19</f>
        <v>80611017</v>
      </c>
    </row>
    <row r="20" spans="2:11" ht="90" customHeight="1" x14ac:dyDescent="0.25">
      <c r="B20" s="5" t="s">
        <v>50</v>
      </c>
      <c r="C20" s="5" t="s">
        <v>46</v>
      </c>
      <c r="D20" s="6">
        <v>4248245</v>
      </c>
      <c r="E20" s="26" t="s">
        <v>22</v>
      </c>
      <c r="F20" s="37">
        <v>6375875.6600000001</v>
      </c>
      <c r="G20" s="28"/>
      <c r="H20" s="6">
        <v>0</v>
      </c>
      <c r="I20" s="5" t="s">
        <v>51</v>
      </c>
      <c r="J20" s="6">
        <v>492164.79</v>
      </c>
      <c r="K20" s="20">
        <f>+D20+F20+H20+J20</f>
        <v>11116285.449999999</v>
      </c>
    </row>
    <row r="21" spans="2:11" ht="90" customHeight="1" x14ac:dyDescent="0.25">
      <c r="B21" s="5" t="s">
        <v>52</v>
      </c>
      <c r="C21" s="5" t="s">
        <v>53</v>
      </c>
      <c r="D21" s="37">
        <v>2904487</v>
      </c>
      <c r="E21" s="26" t="s">
        <v>22</v>
      </c>
      <c r="F21" s="37">
        <v>2764360.53</v>
      </c>
      <c r="G21" s="28"/>
      <c r="H21" s="37">
        <v>0</v>
      </c>
      <c r="I21" s="5"/>
      <c r="J21" s="36">
        <v>0</v>
      </c>
      <c r="K21" s="20">
        <f>+D21+F21+H21+J21</f>
        <v>5668847.5299999993</v>
      </c>
    </row>
    <row r="22" spans="2:11" ht="105.75" customHeight="1" x14ac:dyDescent="0.25">
      <c r="B22" s="5" t="s">
        <v>54</v>
      </c>
      <c r="C22" s="5" t="s">
        <v>55</v>
      </c>
      <c r="D22" s="30">
        <v>7198145</v>
      </c>
      <c r="E22" s="26" t="s">
        <v>22</v>
      </c>
      <c r="F22" s="30">
        <v>3630357.5</v>
      </c>
      <c r="G22" s="30"/>
      <c r="H22" s="30">
        <v>0</v>
      </c>
      <c r="I22" s="17"/>
      <c r="J22" s="79">
        <v>0</v>
      </c>
      <c r="K22" s="84">
        <f>D22+F22+H22+J22</f>
        <v>10828502.5</v>
      </c>
    </row>
    <row r="23" spans="2:11" ht="90" customHeight="1" x14ac:dyDescent="0.25">
      <c r="B23" s="5" t="s">
        <v>56</v>
      </c>
      <c r="C23" s="5" t="s">
        <v>57</v>
      </c>
      <c r="D23" s="28">
        <v>18805000</v>
      </c>
      <c r="E23" s="26" t="s">
        <v>22</v>
      </c>
      <c r="F23" s="28">
        <v>18675038.629999999</v>
      </c>
      <c r="G23" s="28"/>
      <c r="H23" s="28">
        <v>0</v>
      </c>
      <c r="I23" s="5" t="s">
        <v>58</v>
      </c>
      <c r="J23" s="6">
        <v>12811894</v>
      </c>
      <c r="K23" s="14">
        <f>D23+F23+H23+J23</f>
        <v>50291932.629999995</v>
      </c>
    </row>
    <row r="24" spans="2:11" ht="90" customHeight="1" x14ac:dyDescent="0.25">
      <c r="B24" s="5" t="s">
        <v>59</v>
      </c>
      <c r="C24" s="5" t="s">
        <v>60</v>
      </c>
      <c r="D24" s="28">
        <v>24989230</v>
      </c>
      <c r="E24" s="26" t="s">
        <v>22</v>
      </c>
      <c r="F24" s="28">
        <v>175576094</v>
      </c>
      <c r="G24" s="28"/>
      <c r="H24" s="28">
        <v>0</v>
      </c>
      <c r="I24" s="16" t="s">
        <v>61</v>
      </c>
      <c r="J24" s="6">
        <v>3413263.05</v>
      </c>
      <c r="K24" s="14">
        <f>D24+F24+H24+J24</f>
        <v>203978587.05000001</v>
      </c>
    </row>
    <row r="25" spans="2:11" ht="90" customHeight="1" x14ac:dyDescent="0.25">
      <c r="B25" s="7" t="s">
        <v>62</v>
      </c>
      <c r="C25" s="8" t="s">
        <v>63</v>
      </c>
      <c r="D25" s="30">
        <v>35606583</v>
      </c>
      <c r="E25" s="26" t="s">
        <v>22</v>
      </c>
      <c r="F25" s="30">
        <v>33824400.859999999</v>
      </c>
      <c r="G25" s="30"/>
      <c r="H25" s="30">
        <v>0</v>
      </c>
      <c r="I25" s="9" t="s">
        <v>64</v>
      </c>
      <c r="J25" s="79">
        <v>7986590</v>
      </c>
      <c r="K25" s="85">
        <v>77417573.859999999</v>
      </c>
    </row>
    <row r="26" spans="2:11" ht="90" customHeight="1" x14ac:dyDescent="0.25">
      <c r="B26" s="13" t="s">
        <v>65</v>
      </c>
      <c r="C26" s="13" t="s">
        <v>66</v>
      </c>
      <c r="D26" s="44">
        <v>11383203</v>
      </c>
      <c r="E26" s="26" t="s">
        <v>22</v>
      </c>
      <c r="F26" s="44">
        <v>11763782</v>
      </c>
      <c r="G26" s="29"/>
      <c r="H26" s="29">
        <v>0</v>
      </c>
      <c r="I26" s="15" t="s">
        <v>67</v>
      </c>
      <c r="J26" s="79">
        <v>11968743.960000001</v>
      </c>
      <c r="K26" s="86">
        <f>D26+F26+J26</f>
        <v>35115728.960000001</v>
      </c>
    </row>
    <row r="27" spans="2:11" ht="90" customHeight="1" x14ac:dyDescent="0.25">
      <c r="B27" s="19" t="s">
        <v>68</v>
      </c>
      <c r="C27" s="19" t="s">
        <v>69</v>
      </c>
      <c r="D27" s="30">
        <v>19138000</v>
      </c>
      <c r="E27" s="26" t="s">
        <v>22</v>
      </c>
      <c r="F27" s="30">
        <v>19276559</v>
      </c>
      <c r="G27" s="40"/>
      <c r="H27" s="40">
        <v>0</v>
      </c>
      <c r="I27" s="19" t="s">
        <v>70</v>
      </c>
      <c r="J27" s="80">
        <v>2211918</v>
      </c>
      <c r="K27" s="87">
        <f>D27+F27+H27+J27</f>
        <v>40626477</v>
      </c>
    </row>
    <row r="28" spans="2:11" ht="90" customHeight="1" x14ac:dyDescent="0.25">
      <c r="B28" s="5" t="s">
        <v>71</v>
      </c>
      <c r="C28" s="5" t="s">
        <v>72</v>
      </c>
      <c r="D28" s="37">
        <v>7895545</v>
      </c>
      <c r="E28" s="26" t="s">
        <v>22</v>
      </c>
      <c r="F28" s="37">
        <v>4911584.5</v>
      </c>
      <c r="G28" s="37"/>
      <c r="H28" s="37">
        <v>0</v>
      </c>
      <c r="I28" s="5" t="s">
        <v>73</v>
      </c>
      <c r="J28" s="36">
        <v>8317503.7199999997</v>
      </c>
      <c r="K28" s="20">
        <f>+D28+F28+H28+J28</f>
        <v>21124633.219999999</v>
      </c>
    </row>
    <row r="29" spans="2:11" ht="90" customHeight="1" x14ac:dyDescent="0.25">
      <c r="B29" s="5" t="s">
        <v>74</v>
      </c>
      <c r="C29" s="5" t="s">
        <v>66</v>
      </c>
      <c r="D29" s="36">
        <v>5254970</v>
      </c>
      <c r="E29" s="26" t="s">
        <v>22</v>
      </c>
      <c r="F29" s="37">
        <f>1270717+1271774.18+2168298.29</f>
        <v>4710789.47</v>
      </c>
      <c r="G29" s="6"/>
      <c r="H29" s="36">
        <v>0</v>
      </c>
      <c r="I29" s="5" t="s">
        <v>75</v>
      </c>
      <c r="J29" s="49">
        <f>5549467.78+281163.36+800408.26</f>
        <v>6631039.4000000004</v>
      </c>
      <c r="K29" s="14">
        <f>D29+F29+J29</f>
        <v>16596798.869999999</v>
      </c>
    </row>
    <row r="30" spans="2:11" ht="90" customHeight="1" x14ac:dyDescent="0.25">
      <c r="B30" s="23" t="s">
        <v>76</v>
      </c>
      <c r="C30" s="23" t="s">
        <v>77</v>
      </c>
      <c r="D30" s="39" t="s">
        <v>78</v>
      </c>
      <c r="E30" s="26" t="s">
        <v>22</v>
      </c>
      <c r="F30" s="39">
        <v>39284749.009999998</v>
      </c>
      <c r="G30" s="39"/>
      <c r="H30" s="39">
        <v>0</v>
      </c>
      <c r="I30" s="25"/>
      <c r="J30" s="39">
        <v>0</v>
      </c>
      <c r="K30" s="24">
        <v>76128228.010000005</v>
      </c>
    </row>
    <row r="31" spans="2:11" ht="90" customHeight="1" x14ac:dyDescent="0.25">
      <c r="B31" s="5" t="s">
        <v>79</v>
      </c>
      <c r="C31" s="5" t="s">
        <v>66</v>
      </c>
      <c r="D31" s="37">
        <v>3002985</v>
      </c>
      <c r="E31" s="26" t="s">
        <v>22</v>
      </c>
      <c r="F31" s="46">
        <v>4311172.25</v>
      </c>
      <c r="G31" s="6"/>
      <c r="H31" s="46">
        <v>0</v>
      </c>
      <c r="I31" s="5" t="s">
        <v>80</v>
      </c>
      <c r="J31" s="48">
        <v>1236744.08</v>
      </c>
      <c r="K31" s="14">
        <f>+D31+F31+J31</f>
        <v>8550901.3300000001</v>
      </c>
    </row>
    <row r="32" spans="2:11" ht="90" customHeight="1" x14ac:dyDescent="0.25">
      <c r="B32" s="19" t="s">
        <v>81</v>
      </c>
      <c r="C32" s="19" t="s">
        <v>82</v>
      </c>
      <c r="D32" s="45">
        <v>27931716</v>
      </c>
      <c r="E32" s="26" t="s">
        <v>22</v>
      </c>
      <c r="F32" s="45">
        <v>58957042</v>
      </c>
      <c r="G32" s="47"/>
      <c r="H32" s="45">
        <v>0</v>
      </c>
      <c r="I32" s="19" t="s">
        <v>83</v>
      </c>
      <c r="J32" s="45">
        <v>225386.53</v>
      </c>
      <c r="K32" s="50">
        <f>+D32+F32+H32+J32</f>
        <v>87114144.530000001</v>
      </c>
    </row>
    <row r="33" spans="2:11" ht="90" customHeight="1" x14ac:dyDescent="0.25">
      <c r="B33" s="5" t="s">
        <v>84</v>
      </c>
      <c r="C33" s="5" t="s">
        <v>85</v>
      </c>
      <c r="D33" s="37">
        <v>10737829</v>
      </c>
      <c r="E33" s="26" t="s">
        <v>22</v>
      </c>
      <c r="F33" s="46">
        <v>11664500.699999999</v>
      </c>
      <c r="G33" s="28"/>
      <c r="H33" s="28">
        <v>0</v>
      </c>
      <c r="I33" s="5" t="s">
        <v>86</v>
      </c>
      <c r="J33" s="36">
        <v>11165329.539999999</v>
      </c>
      <c r="K33" s="20">
        <f>+D33+F33+H33+J33</f>
        <v>33567659.239999995</v>
      </c>
    </row>
    <row r="34" spans="2:11" ht="90" customHeight="1" x14ac:dyDescent="0.25">
      <c r="B34" s="11" t="s">
        <v>87</v>
      </c>
      <c r="C34" s="11" t="s">
        <v>88</v>
      </c>
      <c r="D34" s="46">
        <v>19039832</v>
      </c>
      <c r="E34" s="26" t="s">
        <v>22</v>
      </c>
      <c r="F34" s="46">
        <f>5548881.5+8399339.38</f>
        <v>13948220.880000001</v>
      </c>
      <c r="G34" s="48"/>
      <c r="H34" s="48">
        <v>0</v>
      </c>
      <c r="I34" s="22" t="s">
        <v>89</v>
      </c>
      <c r="J34" s="48">
        <v>3985305</v>
      </c>
      <c r="K34" s="51">
        <f>+D34+F34+J34</f>
        <v>36973357.880000003</v>
      </c>
    </row>
    <row r="35" spans="2:11" ht="90" customHeight="1" x14ac:dyDescent="0.25">
      <c r="B35" s="11" t="s">
        <v>90</v>
      </c>
      <c r="C35" s="11" t="s">
        <v>91</v>
      </c>
      <c r="D35" s="28">
        <v>14796364</v>
      </c>
      <c r="E35" s="26" t="s">
        <v>22</v>
      </c>
      <c r="F35" s="28">
        <v>13172799</v>
      </c>
      <c r="G35" s="6"/>
      <c r="H35" s="28">
        <v>0</v>
      </c>
      <c r="I35" s="11" t="s">
        <v>92</v>
      </c>
      <c r="J35" s="6">
        <v>22154495.140000001</v>
      </c>
      <c r="K35" s="14">
        <f>D35+F35+H35+J35</f>
        <v>50123658.140000001</v>
      </c>
    </row>
    <row r="36" spans="2:11" ht="90" customHeight="1" x14ac:dyDescent="0.25">
      <c r="B36" s="5" t="s">
        <v>93</v>
      </c>
      <c r="C36" s="5" t="s">
        <v>77</v>
      </c>
      <c r="D36" s="28">
        <v>2939041</v>
      </c>
      <c r="E36" s="26" t="s">
        <v>22</v>
      </c>
      <c r="F36" s="36">
        <v>3313788</v>
      </c>
      <c r="G36" s="28"/>
      <c r="H36" s="28">
        <v>0</v>
      </c>
      <c r="I36" s="16" t="s">
        <v>94</v>
      </c>
      <c r="J36" s="6">
        <v>1617624</v>
      </c>
      <c r="K36" s="14">
        <f>D36+F36+H36+J36</f>
        <v>7870453</v>
      </c>
    </row>
    <row r="37" spans="2:11" ht="90" customHeight="1" x14ac:dyDescent="0.25">
      <c r="B37" s="5" t="s">
        <v>95</v>
      </c>
      <c r="C37" s="5" t="s">
        <v>46</v>
      </c>
      <c r="D37" s="37">
        <v>8801281</v>
      </c>
      <c r="E37" s="26" t="s">
        <v>22</v>
      </c>
      <c r="F37" s="37">
        <v>7249243</v>
      </c>
      <c r="G37" s="6"/>
      <c r="H37" s="36">
        <v>0</v>
      </c>
      <c r="I37" s="5" t="s">
        <v>96</v>
      </c>
      <c r="J37" s="36">
        <v>6403336.3300000001</v>
      </c>
      <c r="K37" s="14">
        <f>J37+F37+D37</f>
        <v>22453860.329999998</v>
      </c>
    </row>
    <row r="38" spans="2:11" ht="90" customHeight="1" x14ac:dyDescent="0.25">
      <c r="B38" s="5" t="s">
        <v>97</v>
      </c>
      <c r="C38" s="5" t="s">
        <v>85</v>
      </c>
      <c r="D38" s="28">
        <v>7234390</v>
      </c>
      <c r="E38" s="26" t="s">
        <v>22</v>
      </c>
      <c r="F38" s="28">
        <v>5281816</v>
      </c>
      <c r="G38" s="28"/>
      <c r="H38" s="28">
        <v>0</v>
      </c>
      <c r="I38" s="5" t="s">
        <v>98</v>
      </c>
      <c r="J38" s="6">
        <v>5838555.1500000004</v>
      </c>
      <c r="K38" s="14">
        <f>SUM(D38+F38+J38)</f>
        <v>18354761.149999999</v>
      </c>
    </row>
    <row r="39" spans="2:11" ht="90" customHeight="1" x14ac:dyDescent="0.25">
      <c r="B39" s="11" t="s">
        <v>99</v>
      </c>
      <c r="C39" s="11" t="s">
        <v>85</v>
      </c>
      <c r="D39" s="36">
        <v>8111512</v>
      </c>
      <c r="E39" s="26" t="s">
        <v>22</v>
      </c>
      <c r="F39" s="36">
        <v>7210526.5</v>
      </c>
      <c r="G39" s="6"/>
      <c r="H39" s="6">
        <v>0</v>
      </c>
      <c r="I39" s="16"/>
      <c r="J39" s="6">
        <v>0</v>
      </c>
      <c r="K39" s="20">
        <f>+D39+F39+H39+J39</f>
        <v>15322038.5</v>
      </c>
    </row>
    <row r="40" spans="2:11" ht="90" customHeight="1" x14ac:dyDescent="0.25">
      <c r="B40" s="5" t="s">
        <v>100</v>
      </c>
      <c r="C40" s="10" t="s">
        <v>101</v>
      </c>
      <c r="D40" s="33">
        <v>139796813</v>
      </c>
      <c r="E40" s="26" t="s">
        <v>22</v>
      </c>
      <c r="F40" s="31">
        <v>172041836.81999999</v>
      </c>
      <c r="G40" s="31"/>
      <c r="H40" s="31">
        <v>0</v>
      </c>
      <c r="I40" s="10"/>
      <c r="J40" s="33">
        <v>0</v>
      </c>
      <c r="K40" s="70">
        <f>D40+F40+H40+J40</f>
        <v>311838649.81999999</v>
      </c>
    </row>
    <row r="41" spans="2:11" ht="90" customHeight="1" x14ac:dyDescent="0.25">
      <c r="B41" s="5" t="s">
        <v>102</v>
      </c>
      <c r="C41" s="5" t="s">
        <v>103</v>
      </c>
      <c r="D41" s="37">
        <v>8379050</v>
      </c>
      <c r="E41" s="26" t="s">
        <v>22</v>
      </c>
      <c r="F41" s="37">
        <v>8091102.8200000003</v>
      </c>
      <c r="G41" s="28"/>
      <c r="H41" s="37">
        <v>0</v>
      </c>
      <c r="I41" s="5" t="s">
        <v>104</v>
      </c>
      <c r="J41" s="36">
        <v>5209122.66</v>
      </c>
      <c r="K41" s="20">
        <f>+D41+F41+J41</f>
        <v>21679275.48</v>
      </c>
    </row>
    <row r="42" spans="2:11" ht="90" customHeight="1" x14ac:dyDescent="0.25">
      <c r="B42" s="19" t="s">
        <v>68</v>
      </c>
      <c r="C42" s="19" t="s">
        <v>69</v>
      </c>
      <c r="D42" s="30">
        <v>19138000</v>
      </c>
      <c r="E42" s="26" t="s">
        <v>22</v>
      </c>
      <c r="F42" s="30">
        <v>19276559</v>
      </c>
      <c r="G42" s="40"/>
      <c r="H42" s="40">
        <v>0</v>
      </c>
      <c r="I42" s="19" t="s">
        <v>70</v>
      </c>
      <c r="J42" s="80">
        <v>2211918</v>
      </c>
      <c r="K42" s="87">
        <f>D42+F42+H42+J42</f>
        <v>40626477</v>
      </c>
    </row>
    <row r="43" spans="2:11" ht="90" customHeight="1" x14ac:dyDescent="0.25">
      <c r="B43" s="27" t="s">
        <v>105</v>
      </c>
      <c r="C43" s="27" t="s">
        <v>66</v>
      </c>
      <c r="D43" s="37">
        <v>134200</v>
      </c>
      <c r="E43" s="26" t="s">
        <v>22</v>
      </c>
      <c r="F43" s="37">
        <v>5666506.5800000001</v>
      </c>
      <c r="G43" s="6"/>
      <c r="H43" s="37">
        <v>0</v>
      </c>
      <c r="I43" s="27" t="s">
        <v>106</v>
      </c>
      <c r="J43" s="36">
        <v>578015.68999999994</v>
      </c>
      <c r="K43" s="20">
        <f>+D43+F43+H43+J43</f>
        <v>6378722.2699999996</v>
      </c>
    </row>
    <row r="44" spans="2:11" ht="90" customHeight="1" x14ac:dyDescent="0.25">
      <c r="B44" s="71" t="s">
        <v>107</v>
      </c>
      <c r="C44" s="71" t="s">
        <v>108</v>
      </c>
      <c r="D44" s="75">
        <v>15177190</v>
      </c>
      <c r="E44" s="72" t="s">
        <v>22</v>
      </c>
      <c r="F44" s="75">
        <v>1135248.5</v>
      </c>
      <c r="G44" s="73"/>
      <c r="H44" s="73">
        <v>0</v>
      </c>
      <c r="I44" s="71" t="s">
        <v>109</v>
      </c>
      <c r="J44" s="75">
        <f>19989083.4+10065157</f>
        <v>30054240.399999999</v>
      </c>
      <c r="K44" s="74">
        <f>+D44+F44+J44</f>
        <v>46366678.899999999</v>
      </c>
    </row>
    <row r="45" spans="2:11" ht="90" customHeight="1" x14ac:dyDescent="0.25">
      <c r="B45" s="5" t="s">
        <v>110</v>
      </c>
      <c r="C45" s="5" t="s">
        <v>111</v>
      </c>
      <c r="D45" s="33">
        <v>23289999.510000002</v>
      </c>
      <c r="E45" s="5" t="s">
        <v>112</v>
      </c>
      <c r="F45" s="6">
        <v>24098874.129999999</v>
      </c>
      <c r="G45" s="6"/>
      <c r="H45" s="6">
        <v>0</v>
      </c>
      <c r="I45" s="42"/>
      <c r="J45" s="6">
        <v>0</v>
      </c>
      <c r="K45" s="14">
        <v>47388873.640000001</v>
      </c>
    </row>
    <row r="46" spans="2:11" ht="90" customHeight="1" x14ac:dyDescent="0.25">
      <c r="B46" s="52"/>
      <c r="C46" s="52"/>
      <c r="D46" s="53"/>
      <c r="E46" s="54"/>
      <c r="F46" s="53"/>
      <c r="G46" s="55"/>
      <c r="H46" s="53"/>
      <c r="I46" s="56"/>
      <c r="J46" s="53"/>
      <c r="K46" s="57"/>
    </row>
    <row r="47" spans="2:11" ht="90" customHeight="1" x14ac:dyDescent="0.25">
      <c r="B47" s="52"/>
      <c r="C47" s="52"/>
      <c r="D47" s="55"/>
      <c r="E47" s="54"/>
      <c r="F47" s="55"/>
      <c r="G47" s="55"/>
      <c r="H47" s="53"/>
      <c r="I47" s="56"/>
      <c r="J47" s="53"/>
      <c r="K47" s="57"/>
    </row>
    <row r="48" spans="2:11" ht="90" customHeight="1" x14ac:dyDescent="0.25">
      <c r="B48" s="52"/>
      <c r="C48" s="52"/>
      <c r="D48" s="53"/>
      <c r="E48" s="54"/>
      <c r="F48" s="53"/>
      <c r="G48" s="55"/>
      <c r="H48" s="53"/>
      <c r="I48" s="56"/>
      <c r="J48" s="53"/>
      <c r="K48" s="57"/>
    </row>
    <row r="49" spans="2:11" ht="90" customHeight="1" x14ac:dyDescent="0.25">
      <c r="B49" s="52"/>
      <c r="C49" s="52"/>
      <c r="D49" s="55"/>
      <c r="E49" s="54"/>
      <c r="F49" s="53"/>
      <c r="G49" s="55"/>
      <c r="H49" s="53"/>
      <c r="I49" s="56"/>
      <c r="J49" s="53"/>
      <c r="K49" s="57"/>
    </row>
    <row r="50" spans="2:11" ht="90" customHeight="1" x14ac:dyDescent="0.25">
      <c r="B50" s="52"/>
      <c r="C50" s="58"/>
      <c r="D50" s="59"/>
      <c r="E50" s="52"/>
      <c r="F50" s="53"/>
      <c r="G50" s="53"/>
      <c r="H50" s="53"/>
      <c r="I50" s="60"/>
      <c r="J50" s="53"/>
      <c r="K50" s="57"/>
    </row>
    <row r="51" spans="2:11" ht="90" customHeight="1" x14ac:dyDescent="0.25">
      <c r="B51" s="61"/>
      <c r="C51" s="61"/>
      <c r="D51" s="53"/>
      <c r="E51" s="61"/>
      <c r="F51" s="53"/>
      <c r="G51" s="53"/>
      <c r="H51" s="53"/>
      <c r="I51" s="54"/>
      <c r="J51" s="53"/>
      <c r="K51" s="57"/>
    </row>
    <row r="52" spans="2:11" ht="90" customHeight="1" x14ac:dyDescent="0.25">
      <c r="B52" s="62"/>
      <c r="C52" s="62"/>
      <c r="D52" s="53"/>
      <c r="E52" s="61"/>
      <c r="F52" s="53"/>
      <c r="G52" s="53"/>
      <c r="H52" s="53"/>
      <c r="I52" s="54"/>
      <c r="J52" s="53"/>
      <c r="K52" s="57"/>
    </row>
    <row r="53" spans="2:11" ht="90" customHeight="1" x14ac:dyDescent="0.25">
      <c r="B53" s="52"/>
      <c r="C53" s="52"/>
      <c r="D53" s="55"/>
      <c r="E53" s="52"/>
      <c r="F53" s="55"/>
      <c r="G53" s="55"/>
      <c r="H53" s="55"/>
      <c r="I53" s="63"/>
      <c r="J53" s="55"/>
      <c r="K53" s="64"/>
    </row>
    <row r="54" spans="2:11" ht="90" customHeight="1" x14ac:dyDescent="0.25">
      <c r="B54" s="52"/>
      <c r="C54" s="65"/>
      <c r="D54" s="66"/>
      <c r="E54" s="52"/>
      <c r="F54" s="66"/>
      <c r="G54" s="67"/>
      <c r="H54" s="66"/>
      <c r="I54" s="68"/>
      <c r="J54" s="66"/>
      <c r="K54" s="69"/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ageMargins left="0.7" right="0.7" top="0.75" bottom="0.75" header="0.3" footer="0.3"/>
  <pageSetup orientation="portrait" horizontalDpi="300" verticalDpi="300" r:id="rId1"/>
  <ignoredErrors>
    <ignoredError sqref="K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 1T2024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user</cp:lastModifiedBy>
  <dcterms:created xsi:type="dcterms:W3CDTF">2019-07-29T16:37:16Z</dcterms:created>
  <dcterms:modified xsi:type="dcterms:W3CDTF">2024-04-24T19:07:35Z</dcterms:modified>
</cp:coreProperties>
</file>