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576" windowHeight="7752" tabRatio="674"/>
  </bookViews>
  <sheets>
    <sheet name="GENERAL" sheetId="10" r:id="rId1"/>
  </sheets>
  <definedNames>
    <definedName name="_xlnm._FilterDatabase" localSheetId="0" hidden="1">GENERAL!$B$9:$BC$55</definedName>
    <definedName name="_xlnm.Print_Area" localSheetId="0">GENERAL!$B$1:$S$66</definedName>
    <definedName name="PERIODO" localSheetId="0">#REF!</definedName>
    <definedName name="PERIODO">#REF!</definedName>
    <definedName name="PP">#REF!</definedName>
    <definedName name="SALDOCERO2015" localSheetId="0">#REF!</definedName>
    <definedName name="SALDOCERO2015">#REF!</definedName>
    <definedName name="_xlnm.Print_Titles" localSheetId="0">GENERAL!$1:$9</definedName>
  </definedNames>
  <calcPr calcId="145621" calcMode="manual"/>
</workbook>
</file>

<file path=xl/calcChain.xml><?xml version="1.0" encoding="utf-8"?>
<calcChain xmlns="http://schemas.openxmlformats.org/spreadsheetml/2006/main">
  <c r="P66" i="10" l="1"/>
  <c r="N66" i="10"/>
  <c r="O60" i="10"/>
  <c r="O61" i="10"/>
  <c r="O66" i="10" s="1"/>
  <c r="O65" i="10"/>
  <c r="P65" i="10"/>
  <c r="N65" i="10"/>
  <c r="O64" i="10"/>
  <c r="P64" i="10"/>
  <c r="N64" i="10"/>
  <c r="O63" i="10"/>
  <c r="P63" i="10"/>
  <c r="N63" i="10"/>
  <c r="O62" i="10"/>
  <c r="P62" i="10"/>
  <c r="N62" i="10"/>
  <c r="P61" i="10"/>
  <c r="N61" i="10"/>
  <c r="N60" i="10"/>
  <c r="P60" i="10"/>
  <c r="F68" i="10" l="1"/>
</calcChain>
</file>

<file path=xl/sharedStrings.xml><?xml version="1.0" encoding="utf-8"?>
<sst xmlns="http://schemas.openxmlformats.org/spreadsheetml/2006/main" count="102" uniqueCount="36">
  <si>
    <t>PROGRAMA</t>
  </si>
  <si>
    <t>FEDERAL</t>
  </si>
  <si>
    <t>ESTATAL</t>
  </si>
  <si>
    <t>TOTAL</t>
  </si>
  <si>
    <t>SISTEMA NACIONAL DE SEGURIDAD PÚBLICA</t>
  </si>
  <si>
    <t>(PESOS)</t>
  </si>
  <si>
    <t>ENTIDAD FEDERATIVA: Estado de México</t>
  </si>
  <si>
    <t>CAPÍTULO</t>
  </si>
  <si>
    <t>ANEXO TÉCNICO / PROGRAMA CON PRIORIDAD NACIONAL</t>
  </si>
  <si>
    <t>FINANCIAMIENTO CONJUNTO</t>
  </si>
  <si>
    <t>PRESUPUESTO CONVENIDO</t>
  </si>
  <si>
    <t>COMPROMETIDO</t>
  </si>
  <si>
    <t>DEVENGADO</t>
  </si>
  <si>
    <t>PAGADO</t>
  </si>
  <si>
    <t>SALDO</t>
  </si>
  <si>
    <t>Prevención Social de la Violencia y la Delincuencia con Participación Ciudadana</t>
  </si>
  <si>
    <t>Servicios Personales</t>
  </si>
  <si>
    <t>Servicios Generales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</si>
  <si>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</si>
  <si>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</si>
  <si>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</si>
  <si>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</si>
  <si>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Materiales y Suministros</t>
  </si>
  <si>
    <t>Transferencias, Asignaciones, Subsidios y Otras Ayudas</t>
  </si>
  <si>
    <t>Instrumentación de la Estrategia en el Combate al Secuestro (UECS)</t>
  </si>
  <si>
    <t>Acceso a la Justicia para las Mujeres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</si>
  <si>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</si>
  <si>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</si>
  <si>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</si>
  <si>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089</t>
  </si>
  <si>
    <t>Evaluación de los Distintos Programas o Acciones</t>
  </si>
  <si>
    <t>Fortalecimiento de Programas prioritarios de las Instituciones Estatales de Seguridad Pública e Impartición de Justicia</t>
  </si>
  <si>
    <t>T O T A L E S</t>
  </si>
  <si>
    <t xml:space="preserve">AVANCE EN LA APLICACION DE LOS RECURSOS ASIGNADOS A LOS PROGRAMAS DE SEGURIDAD PUBLICA, 2015
</t>
  </si>
  <si>
    <t>(CIFRAS AL CUARTO TRIMESTRE  DE 2015)</t>
  </si>
  <si>
    <t>SALDO POR EJERCER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</si>
</sst>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0"/>
    <numFmt numFmtId="168" formatCode="_-[$€-2]* #,##0.00_-;\-[$€-2]* #,##0.00_-;_-[$€-2]* &quot;-&quot;??_-"/>
    <numFmt numFmtId="169" formatCode="0#"/>
    <numFmt numFmtId="170" formatCode="0.0%"/>
    <numFmt numFmtId="171" formatCode="0_ ;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u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theme="1"/>
      <name val="Gotham Book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theme="1"/>
      <name val="Gotham Book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b/>
      <sz val="20"/>
      <name val="Arial"/>
      <family val="2"/>
    </font>
    <font>
      <sz val="18"/>
      <name val="Gotham Book"/>
      <family val="3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sz val="20"/>
      <name val="Gotham Book"/>
      <family val="3"/>
    </font>
    <font>
      <b/>
      <sz val="2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5">
    <xf numFmtId="168" fontId="0" fillId="0" borderId="0"/>
    <xf numFmtId="166" fontId="2" fillId="0" borderId="0" applyFont="0" applyFill="0" applyBorder="0" applyAlignment="0" applyProtection="0"/>
    <xf numFmtId="168" fontId="1" fillId="0" borderId="0"/>
    <xf numFmtId="168" fontId="3" fillId="0" borderId="0"/>
    <xf numFmtId="168" fontId="2" fillId="3" borderId="0" applyNumberFormat="0" applyBorder="0" applyAlignment="0" applyProtection="0"/>
    <xf numFmtId="168" fontId="2" fillId="4" borderId="0" applyNumberFormat="0" applyBorder="0" applyAlignment="0" applyProtection="0"/>
    <xf numFmtId="168" fontId="2" fillId="5" borderId="0" applyNumberFormat="0" applyBorder="0" applyAlignment="0" applyProtection="0"/>
    <xf numFmtId="168" fontId="2" fillId="6" borderId="0" applyNumberFormat="0" applyBorder="0" applyAlignment="0" applyProtection="0"/>
    <xf numFmtId="168" fontId="2" fillId="7" borderId="0" applyNumberFormat="0" applyBorder="0" applyAlignment="0" applyProtection="0"/>
    <xf numFmtId="168" fontId="2" fillId="8" borderId="0" applyNumberFormat="0" applyBorder="0" applyAlignment="0" applyProtection="0"/>
    <xf numFmtId="168" fontId="2" fillId="3" borderId="0" applyNumberFormat="0" applyBorder="0" applyAlignment="0" applyProtection="0"/>
    <xf numFmtId="168" fontId="2" fillId="4" borderId="0" applyNumberFormat="0" applyBorder="0" applyAlignment="0" applyProtection="0"/>
    <xf numFmtId="168" fontId="2" fillId="5" borderId="0" applyNumberFormat="0" applyBorder="0" applyAlignment="0" applyProtection="0"/>
    <xf numFmtId="168" fontId="2" fillId="6" borderId="0" applyNumberFormat="0" applyBorder="0" applyAlignment="0" applyProtection="0"/>
    <xf numFmtId="168" fontId="2" fillId="7" borderId="0" applyNumberFormat="0" applyBorder="0" applyAlignment="0" applyProtection="0"/>
    <xf numFmtId="168" fontId="2" fillId="8" borderId="0" applyNumberFormat="0" applyBorder="0" applyAlignment="0" applyProtection="0"/>
    <xf numFmtId="168" fontId="2" fillId="9" borderId="0" applyNumberFormat="0" applyBorder="0" applyAlignment="0" applyProtection="0"/>
    <xf numFmtId="168" fontId="2" fillId="10" borderId="0" applyNumberFormat="0" applyBorder="0" applyAlignment="0" applyProtection="0"/>
    <xf numFmtId="168" fontId="2" fillId="11" borderId="0" applyNumberFormat="0" applyBorder="0" applyAlignment="0" applyProtection="0"/>
    <xf numFmtId="168" fontId="2" fillId="6" borderId="0" applyNumberFormat="0" applyBorder="0" applyAlignment="0" applyProtection="0"/>
    <xf numFmtId="168" fontId="2" fillId="9" borderId="0" applyNumberFormat="0" applyBorder="0" applyAlignment="0" applyProtection="0"/>
    <xf numFmtId="168" fontId="2" fillId="12" borderId="0" applyNumberFormat="0" applyBorder="0" applyAlignment="0" applyProtection="0"/>
    <xf numFmtId="168" fontId="2" fillId="9" borderId="0" applyNumberFormat="0" applyBorder="0" applyAlignment="0" applyProtection="0"/>
    <xf numFmtId="168" fontId="2" fillId="10" borderId="0" applyNumberFormat="0" applyBorder="0" applyAlignment="0" applyProtection="0"/>
    <xf numFmtId="168" fontId="2" fillId="11" borderId="0" applyNumberFormat="0" applyBorder="0" applyAlignment="0" applyProtection="0"/>
    <xf numFmtId="168" fontId="2" fillId="6" borderId="0" applyNumberFormat="0" applyBorder="0" applyAlignment="0" applyProtection="0"/>
    <xf numFmtId="168" fontId="2" fillId="9" borderId="0" applyNumberFormat="0" applyBorder="0" applyAlignment="0" applyProtection="0"/>
    <xf numFmtId="168" fontId="2" fillId="12" borderId="0" applyNumberFormat="0" applyBorder="0" applyAlignment="0" applyProtection="0"/>
    <xf numFmtId="168" fontId="4" fillId="13" borderId="0" applyNumberFormat="0" applyBorder="0" applyAlignment="0" applyProtection="0"/>
    <xf numFmtId="168" fontId="4" fillId="10" borderId="0" applyNumberFormat="0" applyBorder="0" applyAlignment="0" applyProtection="0"/>
    <xf numFmtId="168" fontId="4" fillId="11" borderId="0" applyNumberFormat="0" applyBorder="0" applyAlignment="0" applyProtection="0"/>
    <xf numFmtId="168" fontId="4" fillId="14" borderId="0" applyNumberFormat="0" applyBorder="0" applyAlignment="0" applyProtection="0"/>
    <xf numFmtId="168" fontId="4" fillId="15" borderId="0" applyNumberFormat="0" applyBorder="0" applyAlignment="0" applyProtection="0"/>
    <xf numFmtId="168" fontId="4" fillId="16" borderId="0" applyNumberFormat="0" applyBorder="0" applyAlignment="0" applyProtection="0"/>
    <xf numFmtId="168" fontId="4" fillId="13" borderId="0" applyNumberFormat="0" applyBorder="0" applyAlignment="0" applyProtection="0"/>
    <xf numFmtId="168" fontId="4" fillId="10" borderId="0" applyNumberFormat="0" applyBorder="0" applyAlignment="0" applyProtection="0"/>
    <xf numFmtId="168" fontId="4" fillId="11" borderId="0" applyNumberFormat="0" applyBorder="0" applyAlignment="0" applyProtection="0"/>
    <xf numFmtId="168" fontId="4" fillId="14" borderId="0" applyNumberFormat="0" applyBorder="0" applyAlignment="0" applyProtection="0"/>
    <xf numFmtId="168" fontId="4" fillId="15" borderId="0" applyNumberFormat="0" applyBorder="0" applyAlignment="0" applyProtection="0"/>
    <xf numFmtId="168" fontId="4" fillId="16" borderId="0" applyNumberFormat="0" applyBorder="0" applyAlignment="0" applyProtection="0"/>
    <xf numFmtId="168" fontId="4" fillId="17" borderId="0" applyNumberFormat="0" applyBorder="0" applyAlignment="0" applyProtection="0"/>
    <xf numFmtId="168" fontId="4" fillId="18" borderId="0" applyNumberFormat="0" applyBorder="0" applyAlignment="0" applyProtection="0"/>
    <xf numFmtId="168" fontId="4" fillId="19" borderId="0" applyNumberFormat="0" applyBorder="0" applyAlignment="0" applyProtection="0"/>
    <xf numFmtId="168" fontId="4" fillId="14" borderId="0" applyNumberFormat="0" applyBorder="0" applyAlignment="0" applyProtection="0"/>
    <xf numFmtId="168" fontId="4" fillId="15" borderId="0" applyNumberFormat="0" applyBorder="0" applyAlignment="0" applyProtection="0"/>
    <xf numFmtId="168" fontId="4" fillId="20" borderId="0" applyNumberFormat="0" applyBorder="0" applyAlignment="0" applyProtection="0"/>
    <xf numFmtId="168" fontId="5" fillId="4" borderId="0" applyNumberFormat="0" applyBorder="0" applyAlignment="0" applyProtection="0"/>
    <xf numFmtId="168" fontId="6" fillId="5" borderId="0" applyNumberFormat="0" applyBorder="0" applyAlignment="0" applyProtection="0"/>
    <xf numFmtId="168" fontId="7" fillId="21" borderId="3" applyNumberFormat="0" applyAlignment="0" applyProtection="0"/>
    <xf numFmtId="168" fontId="7" fillId="21" borderId="3" applyNumberFormat="0" applyAlignment="0" applyProtection="0"/>
    <xf numFmtId="168" fontId="8" fillId="22" borderId="4" applyNumberFormat="0" applyAlignment="0" applyProtection="0"/>
    <xf numFmtId="168" fontId="9" fillId="0" borderId="5" applyNumberFormat="0" applyFill="0" applyAlignment="0" applyProtection="0"/>
    <xf numFmtId="168" fontId="8" fillId="22" borderId="4" applyNumberFormat="0" applyAlignment="0" applyProtection="0"/>
    <xf numFmtId="168" fontId="10" fillId="0" borderId="0" applyNumberFormat="0" applyFill="0" applyBorder="0" applyAlignment="0" applyProtection="0"/>
    <xf numFmtId="168" fontId="4" fillId="17" borderId="0" applyNumberFormat="0" applyBorder="0" applyAlignment="0" applyProtection="0"/>
    <xf numFmtId="168" fontId="4" fillId="18" borderId="0" applyNumberFormat="0" applyBorder="0" applyAlignment="0" applyProtection="0"/>
    <xf numFmtId="168" fontId="4" fillId="19" borderId="0" applyNumberFormat="0" applyBorder="0" applyAlignment="0" applyProtection="0"/>
    <xf numFmtId="168" fontId="4" fillId="14" borderId="0" applyNumberFormat="0" applyBorder="0" applyAlignment="0" applyProtection="0"/>
    <xf numFmtId="168" fontId="4" fillId="15" borderId="0" applyNumberFormat="0" applyBorder="0" applyAlignment="0" applyProtection="0"/>
    <xf numFmtId="168" fontId="4" fillId="20" borderId="0" applyNumberFormat="0" applyBorder="0" applyAlignment="0" applyProtection="0"/>
    <xf numFmtId="168" fontId="11" fillId="8" borderId="3" applyNumberFormat="0" applyAlignment="0" applyProtection="0"/>
    <xf numFmtId="168" fontId="12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3" fillId="0" borderId="0" applyNumberFormat="0" applyFill="0" applyBorder="0" applyAlignment="0" applyProtection="0"/>
    <xf numFmtId="168" fontId="14" fillId="0" borderId="0" applyNumberFormat="0" applyFill="0" applyBorder="0" applyAlignment="0" applyProtection="0">
      <alignment vertical="top"/>
      <protection locked="0"/>
    </xf>
    <xf numFmtId="168" fontId="6" fillId="5" borderId="0" applyNumberFormat="0" applyBorder="0" applyAlignment="0" applyProtection="0"/>
    <xf numFmtId="168" fontId="15" fillId="0" borderId="6" applyNumberFormat="0" applyFill="0" applyAlignment="0" applyProtection="0"/>
    <xf numFmtId="168" fontId="16" fillId="0" borderId="7" applyNumberFormat="0" applyFill="0" applyAlignment="0" applyProtection="0"/>
    <xf numFmtId="168" fontId="10" fillId="0" borderId="8" applyNumberFormat="0" applyFill="0" applyAlignment="0" applyProtection="0"/>
    <xf numFmtId="168" fontId="10" fillId="0" borderId="0" applyNumberFormat="0" applyFill="0" applyBorder="0" applyAlignment="0" applyProtection="0"/>
    <xf numFmtId="168" fontId="17" fillId="0" borderId="0" applyNumberFormat="0" applyFill="0" applyBorder="0" applyAlignment="0" applyProtection="0">
      <alignment vertical="top"/>
      <protection locked="0"/>
    </xf>
    <xf numFmtId="168" fontId="5" fillId="4" borderId="0" applyNumberFormat="0" applyBorder="0" applyAlignment="0" applyProtection="0"/>
    <xf numFmtId="168" fontId="11" fillId="8" borderId="3" applyNumberFormat="0" applyAlignment="0" applyProtection="0"/>
    <xf numFmtId="168" fontId="9" fillId="0" borderId="5" applyNumberFormat="0" applyFill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20" fillId="23" borderId="0" applyNumberFormat="0" applyBorder="0" applyAlignment="0" applyProtection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3" fillId="0" borderId="0"/>
    <xf numFmtId="168" fontId="3" fillId="0" borderId="0"/>
    <xf numFmtId="168" fontId="3" fillId="0" borderId="0"/>
    <xf numFmtId="168" fontId="1" fillId="0" borderId="0"/>
    <xf numFmtId="168" fontId="3" fillId="0" borderId="0"/>
    <xf numFmtId="168" fontId="1" fillId="0" borderId="0"/>
    <xf numFmtId="168" fontId="21" fillId="0" borderId="0"/>
    <xf numFmtId="168" fontId="1" fillId="0" borderId="0"/>
    <xf numFmtId="168" fontId="1" fillId="0" borderId="0"/>
    <xf numFmtId="168" fontId="21" fillId="0" borderId="0"/>
    <xf numFmtId="168" fontId="21" fillId="0" borderId="0"/>
    <xf numFmtId="168" fontId="21" fillId="0" borderId="0"/>
    <xf numFmtId="168" fontId="3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3" fillId="0" borderId="0"/>
    <xf numFmtId="168" fontId="3" fillId="0" borderId="0"/>
    <xf numFmtId="168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3" fillId="0" borderId="0"/>
    <xf numFmtId="168" fontId="19" fillId="0" borderId="0"/>
    <xf numFmtId="168" fontId="19" fillId="0" borderId="0"/>
    <xf numFmtId="168" fontId="19" fillId="0" borderId="0"/>
    <xf numFmtId="168" fontId="3" fillId="0" borderId="0"/>
    <xf numFmtId="168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9" fillId="0" borderId="0"/>
    <xf numFmtId="168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3" fillId="0" borderId="0"/>
    <xf numFmtId="168" fontId="1" fillId="0" borderId="0"/>
    <xf numFmtId="168" fontId="2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1" fillId="0" borderId="0"/>
    <xf numFmtId="168" fontId="1" fillId="0" borderId="0"/>
    <xf numFmtId="168" fontId="1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" fillId="0" borderId="0"/>
    <xf numFmtId="168" fontId="1" fillId="0" borderId="0"/>
    <xf numFmtId="168" fontId="1" fillId="0" borderId="0"/>
    <xf numFmtId="168" fontId="21" fillId="0" borderId="0"/>
    <xf numFmtId="168" fontId="1" fillId="0" borderId="0"/>
    <xf numFmtId="168" fontId="3" fillId="24" borderId="9" applyNumberFormat="0" applyFont="0" applyAlignment="0" applyProtection="0"/>
    <xf numFmtId="168" fontId="2" fillId="24" borderId="9" applyNumberFormat="0" applyFont="0" applyAlignment="0" applyProtection="0"/>
    <xf numFmtId="168" fontId="23" fillId="21" borderId="10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8" fontId="23" fillId="21" borderId="10" applyNumberFormat="0" applyAlignment="0" applyProtection="0"/>
    <xf numFmtId="168" fontId="24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25" fillId="0" borderId="0" applyNumberFormat="0" applyFill="0" applyBorder="0" applyAlignment="0" applyProtection="0"/>
    <xf numFmtId="168" fontId="15" fillId="0" borderId="6" applyNumberFormat="0" applyFill="0" applyAlignment="0" applyProtection="0"/>
    <xf numFmtId="168" fontId="16" fillId="0" borderId="7" applyNumberFormat="0" applyFill="0" applyAlignment="0" applyProtection="0"/>
    <xf numFmtId="168" fontId="10" fillId="0" borderId="8" applyNumberFormat="0" applyFill="0" applyAlignment="0" applyProtection="0"/>
    <xf numFmtId="168" fontId="25" fillId="0" borderId="0" applyNumberFormat="0" applyFill="0" applyBorder="0" applyAlignment="0" applyProtection="0"/>
    <xf numFmtId="168" fontId="26" fillId="0" borderId="11" applyNumberFormat="0" applyFill="0" applyAlignment="0" applyProtection="0"/>
    <xf numFmtId="168" fontId="24" fillId="0" borderId="0" applyNumberFormat="0" applyFill="0" applyBorder="0" applyAlignment="0" applyProtection="0"/>
    <xf numFmtId="168" fontId="3" fillId="0" borderId="0"/>
  </cellStyleXfs>
  <cellXfs count="81">
    <xf numFmtId="168" fontId="0" fillId="0" borderId="0" xfId="0"/>
    <xf numFmtId="168" fontId="28" fillId="0" borderId="0" xfId="264" applyFont="1" applyFill="1" applyAlignment="1">
      <alignment vertical="center"/>
    </xf>
    <xf numFmtId="168" fontId="28" fillId="0" borderId="0" xfId="264" applyNumberFormat="1" applyFont="1" applyAlignment="1">
      <alignment vertical="center"/>
    </xf>
    <xf numFmtId="168" fontId="28" fillId="0" borderId="0" xfId="264" applyFont="1" applyAlignment="1">
      <alignment vertical="center"/>
    </xf>
    <xf numFmtId="164" fontId="29" fillId="0" borderId="0" xfId="264" applyNumberFormat="1" applyFont="1" applyFill="1" applyBorder="1" applyAlignment="1">
      <alignment horizontal="center" vertical="center" wrapText="1"/>
    </xf>
    <xf numFmtId="164" fontId="30" fillId="25" borderId="21" xfId="264" applyNumberFormat="1" applyFont="1" applyFill="1" applyBorder="1" applyAlignment="1">
      <alignment horizontal="center" vertical="center" wrapText="1"/>
    </xf>
    <xf numFmtId="168" fontId="31" fillId="0" borderId="0" xfId="264" applyFont="1" applyFill="1" applyAlignment="1">
      <alignment horizontal="right" vertical="center"/>
    </xf>
    <xf numFmtId="0" fontId="27" fillId="0" borderId="12" xfId="264" applyNumberFormat="1" applyFont="1" applyFill="1" applyBorder="1" applyAlignment="1">
      <alignment horizontal="center" vertical="center"/>
    </xf>
    <xf numFmtId="167" fontId="27" fillId="0" borderId="12" xfId="264" applyNumberFormat="1" applyFont="1" applyFill="1" applyBorder="1" applyAlignment="1">
      <alignment horizontal="left" vertical="center" wrapText="1"/>
    </xf>
    <xf numFmtId="166" fontId="27" fillId="0" borderId="12" xfId="264" applyNumberFormat="1" applyFont="1" applyFill="1" applyBorder="1" applyAlignment="1">
      <alignment horizontal="right" vertical="center" wrapText="1" indent="1"/>
    </xf>
    <xf numFmtId="166" fontId="32" fillId="0" borderId="12" xfId="264" applyNumberFormat="1" applyFont="1" applyFill="1" applyBorder="1" applyAlignment="1">
      <alignment horizontal="right" vertical="center" wrapText="1" indent="1"/>
    </xf>
    <xf numFmtId="166" fontId="27" fillId="0" borderId="12" xfId="264" applyNumberFormat="1" applyFont="1" applyFill="1" applyBorder="1" applyAlignment="1">
      <alignment horizontal="right" vertical="center"/>
    </xf>
    <xf numFmtId="0" fontId="31" fillId="0" borderId="0" xfId="264" applyNumberFormat="1" applyFont="1" applyBorder="1" applyAlignment="1">
      <alignment vertical="center"/>
    </xf>
    <xf numFmtId="164" fontId="33" fillId="25" borderId="21" xfId="264" applyNumberFormat="1" applyFont="1" applyFill="1" applyBorder="1" applyAlignment="1">
      <alignment horizontal="center" vertical="center" wrapText="1"/>
    </xf>
    <xf numFmtId="166" fontId="33" fillId="25" borderId="21" xfId="264" applyNumberFormat="1" applyFont="1" applyFill="1" applyBorder="1" applyAlignment="1">
      <alignment horizontal="right" vertical="center" wrapText="1"/>
    </xf>
    <xf numFmtId="0" fontId="34" fillId="2" borderId="0" xfId="264" applyNumberFormat="1" applyFont="1" applyFill="1" applyAlignment="1">
      <alignment vertical="center"/>
    </xf>
    <xf numFmtId="168" fontId="35" fillId="2" borderId="0" xfId="264" applyFont="1" applyFill="1" applyBorder="1" applyAlignment="1">
      <alignment horizontal="left" vertical="center" wrapText="1"/>
    </xf>
    <xf numFmtId="166" fontId="35" fillId="2" borderId="0" xfId="264" applyNumberFormat="1" applyFont="1" applyFill="1" applyBorder="1" applyAlignment="1">
      <alignment horizontal="left" vertical="center" wrapText="1"/>
    </xf>
    <xf numFmtId="168" fontId="34" fillId="2" borderId="0" xfId="264" applyFont="1" applyFill="1" applyAlignment="1">
      <alignment vertical="center"/>
    </xf>
    <xf numFmtId="0" fontId="34" fillId="0" borderId="0" xfId="264" applyNumberFormat="1" applyFont="1" applyAlignment="1">
      <alignment vertical="center"/>
    </xf>
    <xf numFmtId="168" fontId="32" fillId="0" borderId="0" xfId="264" applyFont="1" applyAlignment="1">
      <alignment vertical="center"/>
    </xf>
    <xf numFmtId="4" fontId="30" fillId="25" borderId="17" xfId="264" applyNumberFormat="1" applyFont="1" applyFill="1" applyBorder="1" applyAlignment="1">
      <alignment horizontal="center" vertical="center"/>
    </xf>
    <xf numFmtId="0" fontId="32" fillId="0" borderId="27" xfId="264" applyNumberFormat="1" applyFont="1" applyFill="1" applyBorder="1" applyAlignment="1">
      <alignment horizontal="center" vertical="center"/>
    </xf>
    <xf numFmtId="167" fontId="32" fillId="0" borderId="28" xfId="264" applyNumberFormat="1" applyFont="1" applyFill="1" applyBorder="1" applyAlignment="1">
      <alignment horizontal="left" vertical="center" wrapText="1"/>
    </xf>
    <xf numFmtId="166" fontId="27" fillId="0" borderId="27" xfId="264" applyNumberFormat="1" applyFont="1" applyFill="1" applyBorder="1" applyAlignment="1">
      <alignment vertical="center" wrapText="1"/>
    </xf>
    <xf numFmtId="166" fontId="27" fillId="0" borderId="29" xfId="264" applyNumberFormat="1" applyFont="1" applyFill="1" applyBorder="1" applyAlignment="1">
      <alignment vertical="center" wrapText="1"/>
    </xf>
    <xf numFmtId="166" fontId="32" fillId="0" borderId="30" xfId="264" applyNumberFormat="1" applyFont="1" applyFill="1" applyBorder="1" applyAlignment="1">
      <alignment vertical="center" wrapText="1"/>
    </xf>
    <xf numFmtId="166" fontId="27" fillId="0" borderId="31" xfId="264" applyNumberFormat="1" applyFont="1" applyFill="1" applyBorder="1" applyAlignment="1">
      <alignment vertical="center" wrapText="1"/>
    </xf>
    <xf numFmtId="0" fontId="32" fillId="0" borderId="32" xfId="264" applyNumberFormat="1" applyFont="1" applyFill="1" applyBorder="1" applyAlignment="1">
      <alignment horizontal="center" vertical="center"/>
    </xf>
    <xf numFmtId="167" fontId="32" fillId="0" borderId="13" xfId="264" applyNumberFormat="1" applyFont="1" applyFill="1" applyBorder="1" applyAlignment="1">
      <alignment horizontal="left" vertical="center" wrapText="1"/>
    </xf>
    <xf numFmtId="166" fontId="27" fillId="0" borderId="32" xfId="264" applyNumberFormat="1" applyFont="1" applyFill="1" applyBorder="1" applyAlignment="1">
      <alignment vertical="center" wrapText="1"/>
    </xf>
    <xf numFmtId="166" fontId="27" fillId="0" borderId="12" xfId="264" applyNumberFormat="1" applyFont="1" applyFill="1" applyBorder="1" applyAlignment="1">
      <alignment vertical="center" wrapText="1"/>
    </xf>
    <xf numFmtId="166" fontId="32" fillId="0" borderId="33" xfId="264" applyNumberFormat="1" applyFont="1" applyFill="1" applyBorder="1" applyAlignment="1">
      <alignment vertical="center" wrapText="1"/>
    </xf>
    <xf numFmtId="166" fontId="27" fillId="0" borderId="14" xfId="264" applyNumberFormat="1" applyFont="1" applyFill="1" applyBorder="1" applyAlignment="1">
      <alignment vertical="center" wrapText="1"/>
    </xf>
    <xf numFmtId="166" fontId="27" fillId="2" borderId="14" xfId="264" applyNumberFormat="1" applyFont="1" applyFill="1" applyBorder="1" applyAlignment="1">
      <alignment vertical="center" wrapText="1"/>
    </xf>
    <xf numFmtId="0" fontId="32" fillId="0" borderId="34" xfId="264" applyNumberFormat="1" applyFont="1" applyFill="1" applyBorder="1" applyAlignment="1">
      <alignment horizontal="center" vertical="center"/>
    </xf>
    <xf numFmtId="167" fontId="32" fillId="0" borderId="35" xfId="264" applyNumberFormat="1" applyFont="1" applyFill="1" applyBorder="1" applyAlignment="1">
      <alignment horizontal="left" vertical="center" wrapText="1"/>
    </xf>
    <xf numFmtId="166" fontId="27" fillId="0" borderId="34" xfId="264" applyNumberFormat="1" applyFont="1" applyFill="1" applyBorder="1" applyAlignment="1">
      <alignment vertical="center" wrapText="1"/>
    </xf>
    <xf numFmtId="166" fontId="27" fillId="0" borderId="36" xfId="264" applyNumberFormat="1" applyFont="1" applyFill="1" applyBorder="1" applyAlignment="1">
      <alignment vertical="center" wrapText="1"/>
    </xf>
    <xf numFmtId="166" fontId="32" fillId="0" borderId="37" xfId="264" applyNumberFormat="1" applyFont="1" applyFill="1" applyBorder="1" applyAlignment="1">
      <alignment vertical="center" wrapText="1"/>
    </xf>
    <xf numFmtId="166" fontId="27" fillId="0" borderId="38" xfId="264" applyNumberFormat="1" applyFont="1" applyFill="1" applyBorder="1" applyAlignment="1">
      <alignment vertical="center" wrapText="1"/>
    </xf>
    <xf numFmtId="168" fontId="32" fillId="25" borderId="2" xfId="264" applyFont="1" applyFill="1" applyBorder="1" applyAlignment="1">
      <alignment horizontal="center" vertical="center"/>
    </xf>
    <xf numFmtId="166" fontId="32" fillId="25" borderId="39" xfId="264" applyNumberFormat="1" applyFont="1" applyFill="1" applyBorder="1" applyAlignment="1">
      <alignment vertical="center"/>
    </xf>
    <xf numFmtId="166" fontId="32" fillId="25" borderId="40" xfId="264" applyNumberFormat="1" applyFont="1" applyFill="1" applyBorder="1" applyAlignment="1">
      <alignment vertical="center"/>
    </xf>
    <xf numFmtId="166" fontId="32" fillId="25" borderId="2" xfId="264" applyNumberFormat="1" applyFont="1" applyFill="1" applyBorder="1" applyAlignment="1">
      <alignment vertical="center"/>
    </xf>
    <xf numFmtId="168" fontId="34" fillId="0" borderId="0" xfId="264" applyNumberFormat="1" applyFont="1" applyAlignment="1">
      <alignment vertical="center"/>
    </xf>
    <xf numFmtId="168" fontId="34" fillId="0" borderId="0" xfId="264" applyFont="1" applyAlignment="1">
      <alignment vertical="center"/>
    </xf>
    <xf numFmtId="166" fontId="34" fillId="0" borderId="0" xfId="264" applyNumberFormat="1" applyFont="1" applyAlignment="1">
      <alignment vertical="center"/>
    </xf>
    <xf numFmtId="166" fontId="31" fillId="0" borderId="0" xfId="264" applyNumberFormat="1" applyFont="1" applyAlignment="1">
      <alignment vertical="center"/>
    </xf>
    <xf numFmtId="166" fontId="36" fillId="0" borderId="0" xfId="264" applyNumberFormat="1" applyFont="1" applyAlignment="1">
      <alignment vertical="center"/>
    </xf>
    <xf numFmtId="168" fontId="36" fillId="0" borderId="0" xfId="264" applyFont="1" applyAlignment="1">
      <alignment vertical="center"/>
    </xf>
    <xf numFmtId="166" fontId="32" fillId="0" borderId="16" xfId="264" applyNumberFormat="1" applyFont="1" applyFill="1" applyBorder="1" applyAlignment="1">
      <alignment horizontal="right" vertical="center" wrapText="1" indent="1"/>
    </xf>
    <xf numFmtId="166" fontId="32" fillId="0" borderId="15" xfId="264" applyNumberFormat="1" applyFont="1" applyFill="1" applyBorder="1" applyAlignment="1">
      <alignment horizontal="right" vertical="center" wrapText="1" indent="1"/>
    </xf>
    <xf numFmtId="166" fontId="27" fillId="0" borderId="15" xfId="264" applyNumberFormat="1" applyFont="1" applyFill="1" applyBorder="1" applyAlignment="1">
      <alignment horizontal="right" vertical="center" wrapText="1" indent="1"/>
    </xf>
    <xf numFmtId="166" fontId="32" fillId="25" borderId="21" xfId="264" applyNumberFormat="1" applyFont="1" applyFill="1" applyBorder="1" applyAlignment="1">
      <alignment horizontal="right" vertical="center" wrapText="1" indent="1"/>
    </xf>
    <xf numFmtId="166" fontId="32" fillId="0" borderId="41" xfId="264" applyNumberFormat="1" applyFont="1" applyFill="1" applyBorder="1" applyAlignment="1">
      <alignment horizontal="right" vertical="center" wrapText="1" indent="1"/>
    </xf>
    <xf numFmtId="168" fontId="31" fillId="0" borderId="0" xfId="264" applyFont="1" applyAlignment="1">
      <alignment vertical="center"/>
    </xf>
    <xf numFmtId="164" fontId="29" fillId="0" borderId="0" xfId="264" applyNumberFormat="1" applyFont="1" applyFill="1" applyBorder="1" applyAlignment="1">
      <alignment horizontal="center" vertical="center" wrapText="1"/>
    </xf>
    <xf numFmtId="170" fontId="29" fillId="0" borderId="0" xfId="264" applyNumberFormat="1" applyFont="1" applyBorder="1" applyAlignment="1">
      <alignment horizontal="center" vertical="center"/>
    </xf>
    <xf numFmtId="168" fontId="30" fillId="25" borderId="17" xfId="264" applyNumberFormat="1" applyFont="1" applyFill="1" applyBorder="1" applyAlignment="1">
      <alignment horizontal="center" vertical="center" textRotation="90"/>
    </xf>
    <xf numFmtId="168" fontId="30" fillId="25" borderId="1" xfId="264" applyNumberFormat="1" applyFont="1" applyFill="1" applyBorder="1" applyAlignment="1">
      <alignment horizontal="center" vertical="center" textRotation="90"/>
    </xf>
    <xf numFmtId="168" fontId="30" fillId="25" borderId="2" xfId="264" applyNumberFormat="1" applyFont="1" applyFill="1" applyBorder="1" applyAlignment="1">
      <alignment horizontal="center" vertical="center" textRotation="90"/>
    </xf>
    <xf numFmtId="164" fontId="30" fillId="25" borderId="17" xfId="264" applyNumberFormat="1" applyFont="1" applyFill="1" applyBorder="1" applyAlignment="1">
      <alignment horizontal="center" vertical="center" wrapText="1"/>
    </xf>
    <xf numFmtId="164" fontId="30" fillId="25" borderId="1" xfId="264" applyNumberFormat="1" applyFont="1" applyFill="1" applyBorder="1" applyAlignment="1">
      <alignment horizontal="center" vertical="center" wrapText="1"/>
    </xf>
    <xf numFmtId="164" fontId="30" fillId="25" borderId="2" xfId="264" applyNumberFormat="1" applyFont="1" applyFill="1" applyBorder="1" applyAlignment="1">
      <alignment horizontal="center" vertical="center" wrapText="1"/>
    </xf>
    <xf numFmtId="171" fontId="30" fillId="25" borderId="18" xfId="264" applyNumberFormat="1" applyFont="1" applyFill="1" applyBorder="1" applyAlignment="1">
      <alignment horizontal="center" vertical="center" wrapText="1"/>
    </xf>
    <xf numFmtId="171" fontId="30" fillId="25" borderId="19" xfId="264" applyNumberFormat="1" applyFont="1" applyFill="1" applyBorder="1" applyAlignment="1">
      <alignment horizontal="center" vertical="center" wrapText="1"/>
    </xf>
    <xf numFmtId="171" fontId="30" fillId="25" borderId="20" xfId="264" applyNumberFormat="1" applyFont="1" applyFill="1" applyBorder="1" applyAlignment="1">
      <alignment horizontal="center" vertical="center" wrapText="1"/>
    </xf>
    <xf numFmtId="164" fontId="30" fillId="25" borderId="18" xfId="264" applyNumberFormat="1" applyFont="1" applyFill="1" applyBorder="1" applyAlignment="1">
      <alignment horizontal="center" vertical="center" wrapText="1"/>
    </xf>
    <xf numFmtId="164" fontId="30" fillId="25" borderId="19" xfId="264" applyNumberFormat="1" applyFont="1" applyFill="1" applyBorder="1" applyAlignment="1">
      <alignment horizontal="center" vertical="center" wrapText="1"/>
    </xf>
    <xf numFmtId="164" fontId="30" fillId="25" borderId="20" xfId="264" applyNumberFormat="1" applyFont="1" applyFill="1" applyBorder="1" applyAlignment="1">
      <alignment horizontal="center" vertical="center" wrapText="1"/>
    </xf>
    <xf numFmtId="164" fontId="37" fillId="0" borderId="0" xfId="161" applyNumberFormat="1" applyFont="1" applyFill="1" applyBorder="1" applyAlignment="1">
      <alignment horizontal="center" vertical="top" wrapText="1"/>
    </xf>
    <xf numFmtId="164" fontId="30" fillId="25" borderId="21" xfId="264" applyNumberFormat="1" applyFont="1" applyFill="1" applyBorder="1" applyAlignment="1">
      <alignment horizontal="center" vertical="center" wrapText="1"/>
    </xf>
    <xf numFmtId="0" fontId="32" fillId="0" borderId="22" xfId="264" applyNumberFormat="1" applyFont="1" applyFill="1" applyBorder="1" applyAlignment="1">
      <alignment horizontal="center" vertical="center"/>
    </xf>
    <xf numFmtId="0" fontId="32" fillId="0" borderId="23" xfId="264" applyNumberFormat="1" applyFont="1" applyFill="1" applyBorder="1" applyAlignment="1">
      <alignment horizontal="center" vertical="center"/>
    </xf>
    <xf numFmtId="167" fontId="32" fillId="0" borderId="16" xfId="264" applyNumberFormat="1" applyFont="1" applyFill="1" applyBorder="1" applyAlignment="1">
      <alignment horizontal="left" vertical="center" wrapText="1" indent="1"/>
    </xf>
    <xf numFmtId="0" fontId="32" fillId="0" borderId="24" xfId="264" applyNumberFormat="1" applyFont="1" applyFill="1" applyBorder="1" applyAlignment="1">
      <alignment horizontal="center" vertical="center"/>
    </xf>
    <xf numFmtId="0" fontId="32" fillId="0" borderId="25" xfId="264" applyNumberFormat="1" applyFont="1" applyFill="1" applyBorder="1" applyAlignment="1">
      <alignment horizontal="center" vertical="center"/>
    </xf>
    <xf numFmtId="0" fontId="32" fillId="0" borderId="26" xfId="264" applyNumberFormat="1" applyFont="1" applyFill="1" applyBorder="1" applyAlignment="1">
      <alignment horizontal="center" vertical="center"/>
    </xf>
    <xf numFmtId="0" fontId="32" fillId="0" borderId="12" xfId="264" applyNumberFormat="1" applyFont="1" applyFill="1" applyBorder="1" applyAlignment="1">
      <alignment horizontal="center" vertical="center"/>
    </xf>
    <xf numFmtId="167" fontId="32" fillId="0" borderId="12" xfId="264" applyNumberFormat="1" applyFont="1" applyFill="1" applyBorder="1" applyAlignment="1">
      <alignment horizontal="left" vertical="center" wrapText="1" indent="1"/>
    </xf>
  </cellXfs>
  <cellStyles count="265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Énfasis1 2" xfId="22"/>
    <cellStyle name="40% - Énfasis2 2" xfId="23"/>
    <cellStyle name="40% - Énfasis3 2" xfId="24"/>
    <cellStyle name="40% - Énfasis4 2" xfId="25"/>
    <cellStyle name="40% - Énfasis5 2" xfId="26"/>
    <cellStyle name="40% - Énfasis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uena 2" xfId="47"/>
    <cellStyle name="Calculation" xfId="48"/>
    <cellStyle name="Cálculo 2" xfId="49"/>
    <cellStyle name="Celda de comprobación 2" xfId="50"/>
    <cellStyle name="Celda vinculada 2" xfId="51"/>
    <cellStyle name="Check Cell" xfId="52"/>
    <cellStyle name="Encabezado 4 2" xfId="53"/>
    <cellStyle name="Énfasis1 2" xfId="54"/>
    <cellStyle name="Énfasis2 2" xfId="55"/>
    <cellStyle name="Énfasis3 2" xfId="56"/>
    <cellStyle name="Énfasis4 2" xfId="57"/>
    <cellStyle name="Énfasis5 2" xfId="58"/>
    <cellStyle name="Énfasis6 2" xfId="59"/>
    <cellStyle name="Entrada 2" xfId="60"/>
    <cellStyle name="Estilo 1" xfId="61"/>
    <cellStyle name="Euro" xfId="62"/>
    <cellStyle name="Euro 2" xfId="63"/>
    <cellStyle name="Explanatory Text" xfId="64"/>
    <cellStyle name="Followed Hyperlink_Avance en la Aplicación PNSP (Fórmula FASP 2009).xls" xfId="65"/>
    <cellStyle name="Good" xfId="66"/>
    <cellStyle name="Heading 1" xfId="67"/>
    <cellStyle name="Heading 2" xfId="68"/>
    <cellStyle name="Heading 3" xfId="69"/>
    <cellStyle name="Heading 4" xfId="70"/>
    <cellStyle name="Hipervínculo 2" xfId="71"/>
    <cellStyle name="Incorrecto 2" xfId="72"/>
    <cellStyle name="Input" xfId="73"/>
    <cellStyle name="Linked Cell" xfId="74"/>
    <cellStyle name="Millares 10" xfId="75"/>
    <cellStyle name="Millares 11" xfId="76"/>
    <cellStyle name="Millares 11 2" xfId="77"/>
    <cellStyle name="Millares 11 3" xfId="78"/>
    <cellStyle name="Millares 12" xfId="79"/>
    <cellStyle name="Millares 13" xfId="80"/>
    <cellStyle name="Millares 14" xfId="81"/>
    <cellStyle name="Millares 15" xfId="82"/>
    <cellStyle name="Millares 16" xfId="83"/>
    <cellStyle name="Millares 17" xfId="84"/>
    <cellStyle name="Millares 18" xfId="85"/>
    <cellStyle name="Millares 19" xfId="86"/>
    <cellStyle name="Millares 2" xfId="87"/>
    <cellStyle name="Millares 2 10" xfId="1"/>
    <cellStyle name="Millares 2 10 2" xfId="88"/>
    <cellStyle name="Millares 2 11" xfId="89"/>
    <cellStyle name="Millares 2 11 2" xfId="90"/>
    <cellStyle name="Millares 2 12" xfId="91"/>
    <cellStyle name="Millares 2 12 2" xfId="92"/>
    <cellStyle name="Millares 2 13" xfId="93"/>
    <cellStyle name="Millares 2 14" xfId="94"/>
    <cellStyle name="Millares 2 2" xfId="95"/>
    <cellStyle name="Millares 2 2 2" xfId="96"/>
    <cellStyle name="Millares 2 3" xfId="97"/>
    <cellStyle name="Millares 2 3 2" xfId="98"/>
    <cellStyle name="Millares 2 4" xfId="99"/>
    <cellStyle name="Millares 2 4 2" xfId="100"/>
    <cellStyle name="Millares 2 5" xfId="101"/>
    <cellStyle name="Millares 2 5 2" xfId="102"/>
    <cellStyle name="Millares 2 6" xfId="103"/>
    <cellStyle name="Millares 2 6 2" xfId="104"/>
    <cellStyle name="Millares 2 7" xfId="105"/>
    <cellStyle name="Millares 2 7 2" xfId="106"/>
    <cellStyle name="Millares 2 8" xfId="107"/>
    <cellStyle name="Millares 2 8 2" xfId="108"/>
    <cellStyle name="Millares 2 9" xfId="109"/>
    <cellStyle name="Millares 2 9 2" xfId="110"/>
    <cellStyle name="Millares 20" xfId="111"/>
    <cellStyle name="Millares 21" xfId="112"/>
    <cellStyle name="Millares 22" xfId="113"/>
    <cellStyle name="Millares 23" xfId="114"/>
    <cellStyle name="Millares 24" xfId="115"/>
    <cellStyle name="Millares 25" xfId="116"/>
    <cellStyle name="Millares 26" xfId="117"/>
    <cellStyle name="Millares 27" xfId="118"/>
    <cellStyle name="Millares 28" xfId="119"/>
    <cellStyle name="Millares 29" xfId="120"/>
    <cellStyle name="Millares 3" xfId="121"/>
    <cellStyle name="Millares 3 2" xfId="122"/>
    <cellStyle name="Millares 3 3" xfId="123"/>
    <cellStyle name="Millares 30" xfId="124"/>
    <cellStyle name="Millares 31" xfId="125"/>
    <cellStyle name="Millares 32" xfId="126"/>
    <cellStyle name="Millares 33" xfId="127"/>
    <cellStyle name="Millares 34" xfId="128"/>
    <cellStyle name="Millares 35" xfId="129"/>
    <cellStyle name="Millares 36" xfId="130"/>
    <cellStyle name="Millares 37" xfId="131"/>
    <cellStyle name="Millares 38" xfId="132"/>
    <cellStyle name="Millares 4" xfId="133"/>
    <cellStyle name="Millares 4 2" xfId="134"/>
    <cellStyle name="Millares 4 3" xfId="135"/>
    <cellStyle name="Millares 5" xfId="136"/>
    <cellStyle name="Millares 5 2" xfId="137"/>
    <cellStyle name="Millares 6" xfId="138"/>
    <cellStyle name="Millares 6 2" xfId="139"/>
    <cellStyle name="Millares 7" xfId="140"/>
    <cellStyle name="Millares 8" xfId="141"/>
    <cellStyle name="Millares 8 2" xfId="142"/>
    <cellStyle name="Millares 9" xfId="143"/>
    <cellStyle name="Millares 9 2" xfId="144"/>
    <cellStyle name="Moneda 2" xfId="145"/>
    <cellStyle name="Moneda 3" xfId="146"/>
    <cellStyle name="Moneda 3 2" xfId="147"/>
    <cellStyle name="Neutral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3"/>
    <cellStyle name="Normal 2 2" xfId="159"/>
    <cellStyle name="Normal 2 2 2" xfId="160"/>
    <cellStyle name="Normal 2 2 2 2" xfId="161"/>
    <cellStyle name="Normal 2 2 2 2 14" xfId="264"/>
    <cellStyle name="Normal 2 3" xfId="162"/>
    <cellStyle name="Normal 2 3 2" xfId="163"/>
    <cellStyle name="Normal 2 4" xfId="164"/>
    <cellStyle name="Normal 20" xfId="165"/>
    <cellStyle name="Normal 203" xfId="166"/>
    <cellStyle name="Normal 203 2" xfId="167"/>
    <cellStyle name="Normal 21" xfId="168"/>
    <cellStyle name="Normal 22" xfId="169"/>
    <cellStyle name="Normal 23" xfId="170"/>
    <cellStyle name="Normal 239" xfId="171"/>
    <cellStyle name="Normal 24" xfId="172"/>
    <cellStyle name="Normal 25" xfId="173"/>
    <cellStyle name="Normal 26" xfId="174"/>
    <cellStyle name="Normal 27" xfId="175"/>
    <cellStyle name="Normal 28" xfId="176"/>
    <cellStyle name="Normal 29" xfId="177"/>
    <cellStyle name="Normal 3" xfId="2"/>
    <cellStyle name="Normal 3 2" xfId="178"/>
    <cellStyle name="Normal 3 2 2" xfId="179"/>
    <cellStyle name="Normal 3 3" xfId="180"/>
    <cellStyle name="Normal 3 4" xfId="181"/>
    <cellStyle name="Normal 3 4 2" xfId="182"/>
    <cellStyle name="Normal 3 5" xfId="183"/>
    <cellStyle name="Normal 3 6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8 2" xfId="194"/>
    <cellStyle name="Normal 39" xfId="195"/>
    <cellStyle name="Normal 4" xfId="196"/>
    <cellStyle name="Normal 4 2" xfId="197"/>
    <cellStyle name="Normal 4 2 2" xfId="198"/>
    <cellStyle name="Normal 4 3" xfId="199"/>
    <cellStyle name="Normal 40" xfId="200"/>
    <cellStyle name="Normal 40 2" xfId="201"/>
    <cellStyle name="Normal 41" xfId="202"/>
    <cellStyle name="Normal 41 2" xfId="203"/>
    <cellStyle name="Normal 41 3" xfId="204"/>
    <cellStyle name="Normal 42" xfId="205"/>
    <cellStyle name="Normal 43" xfId="206"/>
    <cellStyle name="Normal 44" xfId="207"/>
    <cellStyle name="Normal 45" xfId="208"/>
    <cellStyle name="Normal 46" xfId="209"/>
    <cellStyle name="Normal 5" xfId="210"/>
    <cellStyle name="Normal 5 2" xfId="211"/>
    <cellStyle name="Normal 5 3" xfId="212"/>
    <cellStyle name="Normal 6" xfId="213"/>
    <cellStyle name="Normal 6 2" xfId="214"/>
    <cellStyle name="Normal 6 3" xfId="215"/>
    <cellStyle name="Normal 62" xfId="216"/>
    <cellStyle name="Normal 62 2" xfId="217"/>
    <cellStyle name="Normal 63" xfId="218"/>
    <cellStyle name="Normal 63 2" xfId="219"/>
    <cellStyle name="Normal 64" xfId="220"/>
    <cellStyle name="Normal 64 2" xfId="221"/>
    <cellStyle name="Normal 7" xfId="222"/>
    <cellStyle name="Normal 7 2" xfId="223"/>
    <cellStyle name="Normal 7 3" xfId="224"/>
    <cellStyle name="Normal 8" xfId="225"/>
    <cellStyle name="Normal 8 2" xfId="226"/>
    <cellStyle name="Normal 8 3" xfId="227"/>
    <cellStyle name="Normal 8 3 2" xfId="228"/>
    <cellStyle name="Normal 8 3 3" xfId="229"/>
    <cellStyle name="Normal 87" xfId="230"/>
    <cellStyle name="Normal 87 2" xfId="231"/>
    <cellStyle name="Normal 9" xfId="232"/>
    <cellStyle name="Normal 9 2" xfId="233"/>
    <cellStyle name="Normal 9 3" xfId="234"/>
    <cellStyle name="Notas 2" xfId="235"/>
    <cellStyle name="Note" xfId="236"/>
    <cellStyle name="Output" xfId="237"/>
    <cellStyle name="Porcentaje 2" xfId="238"/>
    <cellStyle name="Porcentaje 2 2" xfId="239"/>
    <cellStyle name="Porcentaje 3" xfId="240"/>
    <cellStyle name="Porcentaje 3 2" xfId="241"/>
    <cellStyle name="Porcentaje 4" xfId="242"/>
    <cellStyle name="Porcentaje 5" xfId="243"/>
    <cellStyle name="Porcentual 2" xfId="244"/>
    <cellStyle name="Porcentual 2 2" xfId="245"/>
    <cellStyle name="Porcentual 2 3" xfId="246"/>
    <cellStyle name="Porcentual 2 3 2" xfId="247"/>
    <cellStyle name="Porcentual 2 4" xfId="248"/>
    <cellStyle name="Porcentual 2 4 2" xfId="249"/>
    <cellStyle name="Porcentual 3" xfId="250"/>
    <cellStyle name="Porcentual 4" xfId="251"/>
    <cellStyle name="Porcentual 4 2" xfId="252"/>
    <cellStyle name="Porcentual 5" xfId="253"/>
    <cellStyle name="Salida 2" xfId="254"/>
    <cellStyle name="Texto de advertencia 2" xfId="255"/>
    <cellStyle name="Texto explicativo 2" xfId="256"/>
    <cellStyle name="Title" xfId="257"/>
    <cellStyle name="Título 1 2" xfId="258"/>
    <cellStyle name="Título 2 2" xfId="259"/>
    <cellStyle name="Título 3 2" xfId="260"/>
    <cellStyle name="Título 4" xfId="261"/>
    <cellStyle name="Total 2" xfId="262"/>
    <cellStyle name="Warning Text" xfId="263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C70"/>
  <sheetViews>
    <sheetView tabSelected="1" zoomScale="38" zoomScaleNormal="38" workbookViewId="0">
      <selection activeCell="E15" sqref="E15"/>
    </sheetView>
  </sheetViews>
  <sheetFormatPr baseColWidth="10" defaultColWidth="11.44140625" defaultRowHeight="12.6" x14ac:dyDescent="0.3"/>
  <cols>
    <col min="1" max="1" width="3.5546875" style="1" customWidth="1"/>
    <col min="2" max="2" width="18.44140625" style="2" customWidth="1"/>
    <col min="3" max="3" width="25.109375" style="2" customWidth="1"/>
    <col min="4" max="4" width="63.88671875" style="3" customWidth="1"/>
    <col min="5" max="5" width="40.33203125" style="3" customWidth="1"/>
    <col min="6" max="6" width="38.33203125" style="3" customWidth="1"/>
    <col min="7" max="7" width="41.44140625" style="3" customWidth="1"/>
    <col min="8" max="8" width="37.6640625" style="3" customWidth="1"/>
    <col min="9" max="9" width="35.6640625" style="3" customWidth="1"/>
    <col min="10" max="10" width="40.5546875" style="3" customWidth="1"/>
    <col min="11" max="11" width="40.44140625" style="3" customWidth="1"/>
    <col min="12" max="12" width="33.5546875" style="3" customWidth="1"/>
    <col min="13" max="16" width="40.88671875" style="3" customWidth="1"/>
    <col min="17" max="17" width="44.33203125" style="3" customWidth="1"/>
    <col min="18" max="18" width="39.5546875" style="3" customWidth="1"/>
    <col min="19" max="19" width="43.109375" style="3" customWidth="1"/>
    <col min="20" max="20" width="28.109375" style="1" customWidth="1"/>
    <col min="21" max="21" width="31.6640625" style="1" customWidth="1"/>
    <col min="22" max="37" width="11.44140625" style="1"/>
    <col min="38" max="38" width="11.5546875" style="1" bestFit="1" customWidth="1"/>
    <col min="39" max="16384" width="11.44140625" style="1"/>
  </cols>
  <sheetData>
    <row r="1" spans="2:55" ht="60" customHeight="1" x14ac:dyDescent="0.3">
      <c r="D1" s="57" t="s">
        <v>4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55" ht="51" customHeight="1" x14ac:dyDescent="0.25">
      <c r="D2" s="57" t="s">
        <v>33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55" ht="32.25" customHeight="1" x14ac:dyDescent="0.25">
      <c r="B3" s="71" t="s">
        <v>34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2:55" ht="43.5" customHeight="1" x14ac:dyDescent="0.25">
      <c r="D4" s="58" t="s">
        <v>5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55" ht="43.5" customHeight="1" x14ac:dyDescent="0.3">
      <c r="D5" s="57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55" ht="43.5" customHeight="1" thickBot="1" x14ac:dyDescent="0.3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55" ht="54" customHeight="1" thickBot="1" x14ac:dyDescent="0.35">
      <c r="B7" s="59" t="s">
        <v>0</v>
      </c>
      <c r="C7" s="59" t="s">
        <v>7</v>
      </c>
      <c r="D7" s="62" t="s">
        <v>8</v>
      </c>
      <c r="E7" s="65" t="s">
        <v>9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</row>
    <row r="8" spans="2:55" ht="54" customHeight="1" thickBot="1" x14ac:dyDescent="0.35">
      <c r="B8" s="60"/>
      <c r="C8" s="60"/>
      <c r="D8" s="63"/>
      <c r="E8" s="68" t="s">
        <v>10</v>
      </c>
      <c r="F8" s="69"/>
      <c r="G8" s="70"/>
      <c r="H8" s="68" t="s">
        <v>11</v>
      </c>
      <c r="I8" s="69"/>
      <c r="J8" s="70"/>
      <c r="K8" s="68" t="s">
        <v>12</v>
      </c>
      <c r="L8" s="69"/>
      <c r="M8" s="70"/>
      <c r="N8" s="68" t="s">
        <v>13</v>
      </c>
      <c r="O8" s="69"/>
      <c r="P8" s="70"/>
      <c r="Q8" s="65" t="s">
        <v>35</v>
      </c>
      <c r="R8" s="66"/>
      <c r="S8" s="67"/>
    </row>
    <row r="9" spans="2:55" ht="68.400000000000006" customHeight="1" thickBot="1" x14ac:dyDescent="0.35">
      <c r="B9" s="61"/>
      <c r="C9" s="61"/>
      <c r="D9" s="64"/>
      <c r="E9" s="5" t="s">
        <v>1</v>
      </c>
      <c r="F9" s="5" t="s">
        <v>2</v>
      </c>
      <c r="G9" s="5" t="s">
        <v>3</v>
      </c>
      <c r="H9" s="5" t="s">
        <v>1</v>
      </c>
      <c r="I9" s="5" t="s">
        <v>2</v>
      </c>
      <c r="J9" s="5" t="s">
        <v>3</v>
      </c>
      <c r="K9" s="5" t="s">
        <v>1</v>
      </c>
      <c r="L9" s="5" t="s">
        <v>2</v>
      </c>
      <c r="M9" s="5" t="s">
        <v>3</v>
      </c>
      <c r="N9" s="5" t="s">
        <v>1</v>
      </c>
      <c r="O9" s="5" t="s">
        <v>2</v>
      </c>
      <c r="P9" s="5" t="s">
        <v>3</v>
      </c>
      <c r="Q9" s="5" t="s">
        <v>1</v>
      </c>
      <c r="R9" s="5" t="s">
        <v>2</v>
      </c>
      <c r="S9" s="5" t="s">
        <v>3</v>
      </c>
    </row>
    <row r="10" spans="2:55" s="6" customFormat="1" ht="84" customHeight="1" x14ac:dyDescent="0.3">
      <c r="B10" s="73">
        <v>1</v>
      </c>
      <c r="C10" s="74"/>
      <c r="D10" s="75" t="s">
        <v>15</v>
      </c>
      <c r="E10" s="51">
        <v>0</v>
      </c>
      <c r="F10" s="51">
        <v>17876360.259999998</v>
      </c>
      <c r="G10" s="51">
        <v>17876360.259999998</v>
      </c>
      <c r="H10" s="51">
        <v>0</v>
      </c>
      <c r="I10" s="51">
        <v>6236707.0300000003</v>
      </c>
      <c r="J10" s="51">
        <v>6236707.0300000003</v>
      </c>
      <c r="K10" s="51">
        <v>0</v>
      </c>
      <c r="L10" s="51">
        <v>1000000</v>
      </c>
      <c r="M10" s="51">
        <v>1000000</v>
      </c>
      <c r="N10" s="51">
        <v>0</v>
      </c>
      <c r="O10" s="51">
        <v>646311.86</v>
      </c>
      <c r="P10" s="51">
        <v>646311.86</v>
      </c>
      <c r="Q10" s="51">
        <v>0</v>
      </c>
      <c r="R10" s="51">
        <v>9993341.370000001</v>
      </c>
      <c r="S10" s="51">
        <v>9993341.370000001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2:55" s="6" customFormat="1" ht="37.5" customHeight="1" x14ac:dyDescent="0.3">
      <c r="B11" s="76"/>
      <c r="C11" s="7">
        <v>1000</v>
      </c>
      <c r="D11" s="8" t="s">
        <v>16</v>
      </c>
      <c r="E11" s="9">
        <v>0</v>
      </c>
      <c r="F11" s="9">
        <v>2240090.2599999998</v>
      </c>
      <c r="G11" s="9">
        <v>2240090.2599999998</v>
      </c>
      <c r="H11" s="9">
        <v>0</v>
      </c>
      <c r="I11" s="9">
        <v>0</v>
      </c>
      <c r="J11" s="10">
        <v>0</v>
      </c>
      <c r="K11" s="11">
        <v>0</v>
      </c>
      <c r="L11" s="11">
        <v>0</v>
      </c>
      <c r="M11" s="10">
        <v>0</v>
      </c>
      <c r="N11" s="51">
        <v>0</v>
      </c>
      <c r="O11" s="51">
        <v>646311.86</v>
      </c>
      <c r="P11" s="51">
        <v>646311.86</v>
      </c>
      <c r="Q11" s="9">
        <v>0</v>
      </c>
      <c r="R11" s="9">
        <v>1593778.3999999997</v>
      </c>
      <c r="S11" s="10">
        <v>1593778.3999999997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2:55" s="6" customFormat="1" ht="50.1" customHeight="1" x14ac:dyDescent="0.3">
      <c r="B12" s="76"/>
      <c r="C12" s="7">
        <v>3000</v>
      </c>
      <c r="D12" s="8" t="s">
        <v>17</v>
      </c>
      <c r="E12" s="9">
        <v>0</v>
      </c>
      <c r="F12" s="9">
        <v>8000000</v>
      </c>
      <c r="G12" s="9">
        <v>8000000</v>
      </c>
      <c r="H12" s="9">
        <v>0</v>
      </c>
      <c r="I12" s="9">
        <v>0</v>
      </c>
      <c r="J12" s="10">
        <v>0</v>
      </c>
      <c r="K12" s="11"/>
      <c r="L12" s="11">
        <v>1000000</v>
      </c>
      <c r="M12" s="10">
        <v>1000000</v>
      </c>
      <c r="N12" s="51">
        <v>0</v>
      </c>
      <c r="O12" s="51">
        <v>0</v>
      </c>
      <c r="P12" s="51">
        <v>0</v>
      </c>
      <c r="Q12" s="9">
        <v>0</v>
      </c>
      <c r="R12" s="9">
        <v>7000000</v>
      </c>
      <c r="S12" s="10">
        <v>8000000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2:55" s="6" customFormat="1" ht="50.1" customHeight="1" x14ac:dyDescent="0.3">
      <c r="B13" s="76"/>
      <c r="C13" s="7">
        <v>5000</v>
      </c>
      <c r="D13" s="8" t="s">
        <v>18</v>
      </c>
      <c r="E13" s="9">
        <v>0</v>
      </c>
      <c r="F13" s="9">
        <v>426700</v>
      </c>
      <c r="G13" s="9">
        <v>426700</v>
      </c>
      <c r="H13" s="9"/>
      <c r="I13" s="9"/>
      <c r="J13" s="10">
        <v>0</v>
      </c>
      <c r="K13" s="11"/>
      <c r="L13" s="11"/>
      <c r="M13" s="10">
        <v>0</v>
      </c>
      <c r="N13" s="51">
        <v>0</v>
      </c>
      <c r="O13" s="51">
        <v>0</v>
      </c>
      <c r="P13" s="51">
        <v>0</v>
      </c>
      <c r="Q13" s="9">
        <v>0</v>
      </c>
      <c r="R13" s="9">
        <v>426700</v>
      </c>
      <c r="S13" s="10">
        <v>426700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2:55" s="6" customFormat="1" ht="50.1" customHeight="1" x14ac:dyDescent="0.3">
      <c r="B14" s="77"/>
      <c r="C14" s="7">
        <v>6000</v>
      </c>
      <c r="D14" s="8" t="s">
        <v>19</v>
      </c>
      <c r="E14" s="9"/>
      <c r="F14" s="9">
        <v>7209570</v>
      </c>
      <c r="G14" s="9">
        <v>7209570</v>
      </c>
      <c r="H14" s="9">
        <v>0</v>
      </c>
      <c r="I14" s="9">
        <v>6236707.0300000003</v>
      </c>
      <c r="J14" s="10">
        <v>6236707.0300000003</v>
      </c>
      <c r="K14" s="9">
        <v>0</v>
      </c>
      <c r="L14" s="9">
        <v>0</v>
      </c>
      <c r="M14" s="10">
        <v>0</v>
      </c>
      <c r="N14" s="51">
        <v>0</v>
      </c>
      <c r="O14" s="51">
        <v>0</v>
      </c>
      <c r="P14" s="51">
        <v>0</v>
      </c>
      <c r="Q14" s="9">
        <v>0</v>
      </c>
      <c r="R14" s="9">
        <v>972862.96999999974</v>
      </c>
      <c r="S14" s="10">
        <v>7209570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2:55" ht="94.5" customHeight="1" x14ac:dyDescent="0.3">
      <c r="B15" s="78">
        <v>2</v>
      </c>
      <c r="C15" s="79"/>
      <c r="D15" s="80" t="s">
        <v>20</v>
      </c>
      <c r="E15" s="10">
        <v>0</v>
      </c>
      <c r="F15" s="10">
        <v>39000000</v>
      </c>
      <c r="G15" s="10">
        <v>39000000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51">
        <v>0</v>
      </c>
      <c r="O15" s="51">
        <v>39000000</v>
      </c>
      <c r="P15" s="51">
        <v>39000000</v>
      </c>
      <c r="Q15" s="10">
        <v>0</v>
      </c>
      <c r="R15" s="10">
        <v>0</v>
      </c>
      <c r="S15" s="10">
        <v>0</v>
      </c>
    </row>
    <row r="16" spans="2:55" ht="50.1" customHeight="1" x14ac:dyDescent="0.3">
      <c r="B16" s="77"/>
      <c r="C16" s="7">
        <v>1000</v>
      </c>
      <c r="D16" s="8" t="s">
        <v>16</v>
      </c>
      <c r="E16" s="9"/>
      <c r="F16" s="9">
        <v>39000000</v>
      </c>
      <c r="G16" s="9">
        <v>39000000</v>
      </c>
      <c r="H16" s="9">
        <v>0</v>
      </c>
      <c r="I16" s="9">
        <v>0</v>
      </c>
      <c r="J16" s="10">
        <v>0</v>
      </c>
      <c r="K16" s="11">
        <v>0</v>
      </c>
      <c r="L16" s="11">
        <v>0</v>
      </c>
      <c r="M16" s="10">
        <v>0</v>
      </c>
      <c r="N16" s="51">
        <v>0</v>
      </c>
      <c r="O16" s="51">
        <v>39000000</v>
      </c>
      <c r="P16" s="51">
        <v>39000000</v>
      </c>
      <c r="Q16" s="9">
        <v>0</v>
      </c>
      <c r="R16" s="9">
        <v>0</v>
      </c>
      <c r="S16" s="10">
        <v>0</v>
      </c>
    </row>
    <row r="17" spans="2:19" ht="69" customHeight="1" x14ac:dyDescent="0.3">
      <c r="B17" s="78">
        <v>3</v>
      </c>
      <c r="C17" s="79"/>
      <c r="D17" s="80" t="s">
        <v>21</v>
      </c>
      <c r="E17" s="10">
        <v>67357751.700000003</v>
      </c>
      <c r="F17" s="10">
        <v>10633996.300000001</v>
      </c>
      <c r="G17" s="10">
        <v>77991748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51">
        <v>43791748</v>
      </c>
      <c r="O17" s="51">
        <v>8975000</v>
      </c>
      <c r="P17" s="51">
        <v>52766748</v>
      </c>
      <c r="Q17" s="10">
        <v>23566003.699999999</v>
      </c>
      <c r="R17" s="10">
        <v>1658996.3</v>
      </c>
      <c r="S17" s="10">
        <v>25225000</v>
      </c>
    </row>
    <row r="18" spans="2:19" ht="50.1" customHeight="1" x14ac:dyDescent="0.3">
      <c r="B18" s="76"/>
      <c r="C18" s="7">
        <v>2000</v>
      </c>
      <c r="D18" s="8" t="s">
        <v>22</v>
      </c>
      <c r="E18" s="9">
        <v>4423000</v>
      </c>
      <c r="F18" s="9">
        <v>0</v>
      </c>
      <c r="G18" s="9">
        <v>4423000</v>
      </c>
      <c r="H18" s="9">
        <v>0</v>
      </c>
      <c r="I18" s="9">
        <v>0</v>
      </c>
      <c r="J18" s="10">
        <v>0</v>
      </c>
      <c r="K18" s="9">
        <v>0</v>
      </c>
      <c r="L18" s="9">
        <v>0</v>
      </c>
      <c r="M18" s="10">
        <v>0</v>
      </c>
      <c r="N18" s="51">
        <v>0</v>
      </c>
      <c r="O18" s="51">
        <v>0</v>
      </c>
      <c r="P18" s="51">
        <v>0</v>
      </c>
      <c r="Q18" s="9">
        <v>4423000</v>
      </c>
      <c r="R18" s="9">
        <v>0</v>
      </c>
      <c r="S18" s="10">
        <v>4423000</v>
      </c>
    </row>
    <row r="19" spans="2:19" ht="50.1" customHeight="1" x14ac:dyDescent="0.3">
      <c r="B19" s="76"/>
      <c r="C19" s="7">
        <v>3000</v>
      </c>
      <c r="D19" s="8" t="s">
        <v>17</v>
      </c>
      <c r="E19" s="9">
        <v>42466748</v>
      </c>
      <c r="F19" s="9">
        <v>2025000</v>
      </c>
      <c r="G19" s="9">
        <v>44491748</v>
      </c>
      <c r="H19" s="9">
        <v>0</v>
      </c>
      <c r="I19" s="9">
        <v>0</v>
      </c>
      <c r="J19" s="10">
        <v>0</v>
      </c>
      <c r="K19" s="9">
        <v>0</v>
      </c>
      <c r="L19" s="9">
        <v>0</v>
      </c>
      <c r="M19" s="10">
        <v>0</v>
      </c>
      <c r="N19" s="51">
        <v>42466748</v>
      </c>
      <c r="O19" s="51">
        <v>700000</v>
      </c>
      <c r="P19" s="51">
        <v>43166748</v>
      </c>
      <c r="Q19" s="9">
        <v>0</v>
      </c>
      <c r="R19" s="9">
        <v>1325000</v>
      </c>
      <c r="S19" s="10">
        <v>1325000</v>
      </c>
    </row>
    <row r="20" spans="2:19" ht="65.099999999999994" customHeight="1" x14ac:dyDescent="0.3">
      <c r="B20" s="76"/>
      <c r="C20" s="7">
        <v>4000</v>
      </c>
      <c r="D20" s="8" t="s">
        <v>23</v>
      </c>
      <c r="E20" s="9">
        <v>1325000</v>
      </c>
      <c r="F20" s="9">
        <v>8275000</v>
      </c>
      <c r="G20" s="9">
        <v>9600000</v>
      </c>
      <c r="H20" s="9">
        <v>0</v>
      </c>
      <c r="I20" s="9">
        <v>0</v>
      </c>
      <c r="J20" s="10">
        <v>0</v>
      </c>
      <c r="K20" s="9">
        <v>0</v>
      </c>
      <c r="L20" s="9">
        <v>0</v>
      </c>
      <c r="M20" s="10">
        <v>0</v>
      </c>
      <c r="N20" s="51">
        <v>1325000</v>
      </c>
      <c r="O20" s="51">
        <v>8275000</v>
      </c>
      <c r="P20" s="51">
        <v>9600000</v>
      </c>
      <c r="Q20" s="9">
        <v>0</v>
      </c>
      <c r="R20" s="9">
        <v>0</v>
      </c>
      <c r="S20" s="10">
        <v>0</v>
      </c>
    </row>
    <row r="21" spans="2:19" ht="50.1" customHeight="1" x14ac:dyDescent="0.3">
      <c r="B21" s="76"/>
      <c r="C21" s="7">
        <v>5000</v>
      </c>
      <c r="D21" s="8" t="s">
        <v>18</v>
      </c>
      <c r="E21" s="9">
        <v>10143003.699999999</v>
      </c>
      <c r="F21" s="9">
        <v>333996.30000000005</v>
      </c>
      <c r="G21" s="9">
        <v>10477000</v>
      </c>
      <c r="H21" s="9">
        <v>0</v>
      </c>
      <c r="I21" s="9">
        <v>0</v>
      </c>
      <c r="J21" s="10">
        <v>0</v>
      </c>
      <c r="K21" s="9">
        <v>0</v>
      </c>
      <c r="L21" s="9">
        <v>0</v>
      </c>
      <c r="M21" s="10">
        <v>0</v>
      </c>
      <c r="N21" s="51">
        <v>0</v>
      </c>
      <c r="O21" s="51">
        <v>0</v>
      </c>
      <c r="P21" s="51">
        <v>0</v>
      </c>
      <c r="Q21" s="9">
        <v>10143003.699999999</v>
      </c>
      <c r="R21" s="9">
        <v>333996.30000000005</v>
      </c>
      <c r="S21" s="10">
        <v>10477000</v>
      </c>
    </row>
    <row r="22" spans="2:19" ht="50.1" customHeight="1" x14ac:dyDescent="0.3">
      <c r="B22" s="77"/>
      <c r="C22" s="7">
        <v>6000</v>
      </c>
      <c r="D22" s="8" t="s">
        <v>19</v>
      </c>
      <c r="E22" s="9">
        <v>9000000</v>
      </c>
      <c r="F22" s="9"/>
      <c r="G22" s="9">
        <v>9000000</v>
      </c>
      <c r="H22" s="9">
        <v>0</v>
      </c>
      <c r="I22" s="9">
        <v>0</v>
      </c>
      <c r="J22" s="10">
        <v>0</v>
      </c>
      <c r="K22" s="9">
        <v>0</v>
      </c>
      <c r="L22" s="9">
        <v>0</v>
      </c>
      <c r="M22" s="10">
        <v>0</v>
      </c>
      <c r="N22" s="51">
        <v>0</v>
      </c>
      <c r="O22" s="51">
        <v>0</v>
      </c>
      <c r="P22" s="51">
        <v>0</v>
      </c>
      <c r="Q22" s="9">
        <v>9000000</v>
      </c>
      <c r="R22" s="9">
        <v>0</v>
      </c>
      <c r="S22" s="10">
        <v>9000000</v>
      </c>
    </row>
    <row r="23" spans="2:19" ht="79.5" customHeight="1" x14ac:dyDescent="0.3">
      <c r="B23" s="78">
        <v>4</v>
      </c>
      <c r="C23" s="79"/>
      <c r="D23" s="80" t="s">
        <v>24</v>
      </c>
      <c r="E23" s="10">
        <v>117451373.80000001</v>
      </c>
      <c r="F23" s="10">
        <v>462486.2</v>
      </c>
      <c r="G23" s="10">
        <v>117913860.00000001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51">
        <v>117354439.63</v>
      </c>
      <c r="O23" s="51">
        <v>462486.2</v>
      </c>
      <c r="P23" s="51">
        <v>117816925.83</v>
      </c>
      <c r="Q23" s="10">
        <v>96934.169999999547</v>
      </c>
      <c r="R23" s="10">
        <v>0</v>
      </c>
      <c r="S23" s="10">
        <v>96934.169999999547</v>
      </c>
    </row>
    <row r="24" spans="2:19" ht="50.1" customHeight="1" x14ac:dyDescent="0.3">
      <c r="B24" s="76"/>
      <c r="C24" s="7">
        <v>2000</v>
      </c>
      <c r="D24" s="8" t="s">
        <v>22</v>
      </c>
      <c r="E24" s="9">
        <v>0</v>
      </c>
      <c r="F24" s="9">
        <v>462486.2</v>
      </c>
      <c r="G24" s="9">
        <v>462486.2</v>
      </c>
      <c r="H24" s="9">
        <v>0</v>
      </c>
      <c r="I24" s="9">
        <v>0</v>
      </c>
      <c r="J24" s="10">
        <v>0</v>
      </c>
      <c r="K24" s="9"/>
      <c r="L24" s="9"/>
      <c r="M24" s="10">
        <v>0</v>
      </c>
      <c r="N24" s="51">
        <v>0</v>
      </c>
      <c r="O24" s="51">
        <v>462486.2</v>
      </c>
      <c r="P24" s="51">
        <v>462486.2</v>
      </c>
      <c r="Q24" s="9">
        <v>0</v>
      </c>
      <c r="R24" s="9">
        <v>0</v>
      </c>
      <c r="S24" s="10">
        <v>0</v>
      </c>
    </row>
    <row r="25" spans="2:19" ht="50.1" customHeight="1" x14ac:dyDescent="0.3">
      <c r="B25" s="76"/>
      <c r="C25" s="7">
        <v>3000</v>
      </c>
      <c r="D25" s="8" t="s">
        <v>17</v>
      </c>
      <c r="E25" s="9">
        <v>10000000</v>
      </c>
      <c r="F25" s="9">
        <v>0</v>
      </c>
      <c r="G25" s="9">
        <v>10000000</v>
      </c>
      <c r="H25" s="9">
        <v>0</v>
      </c>
      <c r="I25" s="9">
        <v>0</v>
      </c>
      <c r="J25" s="10">
        <v>0</v>
      </c>
      <c r="K25" s="9">
        <v>0</v>
      </c>
      <c r="L25" s="9">
        <v>0</v>
      </c>
      <c r="M25" s="10">
        <v>0</v>
      </c>
      <c r="N25" s="51">
        <v>9924102</v>
      </c>
      <c r="O25" s="51">
        <v>0</v>
      </c>
      <c r="P25" s="51">
        <v>9924102</v>
      </c>
      <c r="Q25" s="9">
        <v>75898</v>
      </c>
      <c r="R25" s="9">
        <v>0</v>
      </c>
      <c r="S25" s="10">
        <v>75898</v>
      </c>
    </row>
    <row r="26" spans="2:19" ht="50.1" customHeight="1" x14ac:dyDescent="0.3">
      <c r="B26" s="77"/>
      <c r="C26" s="7">
        <v>5000</v>
      </c>
      <c r="D26" s="8" t="s">
        <v>18</v>
      </c>
      <c r="E26" s="9">
        <v>107451373.80000001</v>
      </c>
      <c r="F26" s="9"/>
      <c r="G26" s="9">
        <v>107451373.80000001</v>
      </c>
      <c r="H26" s="9">
        <v>0</v>
      </c>
      <c r="I26" s="9"/>
      <c r="J26" s="10">
        <v>0</v>
      </c>
      <c r="K26" s="9"/>
      <c r="L26" s="9"/>
      <c r="M26" s="10">
        <v>0</v>
      </c>
      <c r="N26" s="51">
        <v>107430337.63</v>
      </c>
      <c r="O26" s="51">
        <v>0</v>
      </c>
      <c r="P26" s="51">
        <v>107430337.63</v>
      </c>
      <c r="Q26" s="9">
        <v>21036.169999999547</v>
      </c>
      <c r="R26" s="9">
        <v>0</v>
      </c>
      <c r="S26" s="9">
        <v>21036.169999999547</v>
      </c>
    </row>
    <row r="27" spans="2:19" ht="50.1" customHeight="1" x14ac:dyDescent="0.3">
      <c r="B27" s="78">
        <v>7</v>
      </c>
      <c r="C27" s="79"/>
      <c r="D27" s="80" t="s">
        <v>25</v>
      </c>
      <c r="E27" s="10">
        <v>6307377</v>
      </c>
      <c r="F27" s="10">
        <v>9689265</v>
      </c>
      <c r="G27" s="10">
        <v>15996642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51">
        <v>0</v>
      </c>
      <c r="O27" s="51">
        <v>8537500</v>
      </c>
      <c r="P27" s="51">
        <v>8537500</v>
      </c>
      <c r="Q27" s="10">
        <v>6307377</v>
      </c>
      <c r="R27" s="10">
        <v>1151765</v>
      </c>
      <c r="S27" s="10">
        <v>7459142</v>
      </c>
    </row>
    <row r="28" spans="2:19" ht="50.1" customHeight="1" x14ac:dyDescent="0.3">
      <c r="B28" s="76"/>
      <c r="C28" s="7">
        <v>2000</v>
      </c>
      <c r="D28" s="8" t="s">
        <v>22</v>
      </c>
      <c r="E28" s="9">
        <v>22400</v>
      </c>
      <c r="F28" s="9">
        <v>1151765</v>
      </c>
      <c r="G28" s="9">
        <v>1174165</v>
      </c>
      <c r="H28" s="9"/>
      <c r="I28" s="9"/>
      <c r="J28" s="10">
        <v>0</v>
      </c>
      <c r="K28" s="9"/>
      <c r="L28" s="9"/>
      <c r="M28" s="10">
        <v>0</v>
      </c>
      <c r="N28" s="51">
        <v>0</v>
      </c>
      <c r="O28" s="51">
        <v>0</v>
      </c>
      <c r="P28" s="51">
        <v>0</v>
      </c>
      <c r="Q28" s="9">
        <v>22400</v>
      </c>
      <c r="R28" s="9">
        <v>1151765</v>
      </c>
      <c r="S28" s="10">
        <v>1174165</v>
      </c>
    </row>
    <row r="29" spans="2:19" ht="50.1" customHeight="1" x14ac:dyDescent="0.3">
      <c r="B29" s="77"/>
      <c r="C29" s="7">
        <v>5000</v>
      </c>
      <c r="D29" s="8" t="s">
        <v>18</v>
      </c>
      <c r="E29" s="9">
        <v>6284977</v>
      </c>
      <c r="F29" s="9">
        <v>8537500</v>
      </c>
      <c r="G29" s="9">
        <v>14822477</v>
      </c>
      <c r="H29" s="9"/>
      <c r="I29" s="9"/>
      <c r="J29" s="10">
        <v>0</v>
      </c>
      <c r="K29" s="9"/>
      <c r="L29" s="9"/>
      <c r="M29" s="10">
        <v>0</v>
      </c>
      <c r="N29" s="51">
        <v>0</v>
      </c>
      <c r="O29" s="51">
        <v>8537500</v>
      </c>
      <c r="P29" s="51">
        <v>8537500</v>
      </c>
      <c r="Q29" s="9">
        <v>6284977</v>
      </c>
      <c r="R29" s="9">
        <v>0</v>
      </c>
      <c r="S29" s="10">
        <v>6284977</v>
      </c>
    </row>
    <row r="30" spans="2:19" ht="90.75" customHeight="1" x14ac:dyDescent="0.3">
      <c r="B30" s="78">
        <v>9</v>
      </c>
      <c r="C30" s="79"/>
      <c r="D30" s="80" t="s">
        <v>26</v>
      </c>
      <c r="E30" s="10">
        <v>17000000</v>
      </c>
      <c r="F30" s="10">
        <v>0</v>
      </c>
      <c r="G30" s="10">
        <v>17000000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51">
        <v>0</v>
      </c>
      <c r="O30" s="51">
        <v>0</v>
      </c>
      <c r="P30" s="51">
        <v>0</v>
      </c>
      <c r="Q30" s="10">
        <v>17000000</v>
      </c>
      <c r="R30" s="10">
        <v>0</v>
      </c>
      <c r="S30" s="10">
        <v>17000000</v>
      </c>
    </row>
    <row r="31" spans="2:19" ht="50.1" customHeight="1" x14ac:dyDescent="0.3">
      <c r="B31" s="76"/>
      <c r="C31" s="7">
        <v>3000</v>
      </c>
      <c r="D31" s="8" t="s">
        <v>17</v>
      </c>
      <c r="E31" s="9">
        <v>2000000</v>
      </c>
      <c r="F31" s="9"/>
      <c r="G31" s="9">
        <v>2000000</v>
      </c>
      <c r="H31" s="9"/>
      <c r="I31" s="9"/>
      <c r="J31" s="10">
        <v>0</v>
      </c>
      <c r="K31" s="9"/>
      <c r="L31" s="9"/>
      <c r="M31" s="10">
        <v>0</v>
      </c>
      <c r="N31" s="51">
        <v>0</v>
      </c>
      <c r="O31" s="51">
        <v>0</v>
      </c>
      <c r="P31" s="51">
        <v>0</v>
      </c>
      <c r="Q31" s="9">
        <v>2000000</v>
      </c>
      <c r="R31" s="9">
        <v>0</v>
      </c>
      <c r="S31" s="10">
        <v>2000000</v>
      </c>
    </row>
    <row r="32" spans="2:19" ht="50.1" customHeight="1" x14ac:dyDescent="0.3">
      <c r="B32" s="77"/>
      <c r="C32" s="7">
        <v>5000</v>
      </c>
      <c r="D32" s="8" t="s">
        <v>18</v>
      </c>
      <c r="E32" s="9">
        <v>15000000</v>
      </c>
      <c r="F32" s="9"/>
      <c r="G32" s="9">
        <v>15000000</v>
      </c>
      <c r="H32" s="9"/>
      <c r="I32" s="9"/>
      <c r="J32" s="10">
        <v>0</v>
      </c>
      <c r="K32" s="9"/>
      <c r="L32" s="9"/>
      <c r="M32" s="10">
        <v>0</v>
      </c>
      <c r="N32" s="51">
        <v>0</v>
      </c>
      <c r="O32" s="51">
        <v>0</v>
      </c>
      <c r="P32" s="51">
        <v>0</v>
      </c>
      <c r="Q32" s="9">
        <v>15000000</v>
      </c>
      <c r="R32" s="9">
        <v>0</v>
      </c>
      <c r="S32" s="10">
        <v>15000000</v>
      </c>
    </row>
    <row r="33" spans="2:19" ht="50.1" customHeight="1" x14ac:dyDescent="0.3">
      <c r="B33" s="78">
        <v>10</v>
      </c>
      <c r="C33" s="79"/>
      <c r="D33" s="80" t="s">
        <v>27</v>
      </c>
      <c r="E33" s="10">
        <v>47149801.149999999</v>
      </c>
      <c r="F33" s="10">
        <v>22834776</v>
      </c>
      <c r="G33" s="10">
        <v>69984577.150000006</v>
      </c>
      <c r="H33" s="10">
        <v>0</v>
      </c>
      <c r="I33" s="10">
        <v>17071149.190000001</v>
      </c>
      <c r="J33" s="10">
        <v>17071149.190000001</v>
      </c>
      <c r="K33" s="10">
        <v>0</v>
      </c>
      <c r="L33" s="10">
        <v>0</v>
      </c>
      <c r="M33" s="10">
        <v>0</v>
      </c>
      <c r="N33" s="51">
        <v>3091701.15</v>
      </c>
      <c r="O33" s="51">
        <v>5434226.8099999996</v>
      </c>
      <c r="P33" s="51">
        <v>8525927.959999999</v>
      </c>
      <c r="Q33" s="10">
        <v>44058100</v>
      </c>
      <c r="R33" s="10">
        <v>329400</v>
      </c>
      <c r="S33" s="10">
        <v>44387500</v>
      </c>
    </row>
    <row r="34" spans="2:19" ht="50.1" customHeight="1" x14ac:dyDescent="0.3">
      <c r="B34" s="76"/>
      <c r="C34" s="7">
        <v>1000</v>
      </c>
      <c r="D34" s="8" t="s">
        <v>16</v>
      </c>
      <c r="E34" s="9">
        <v>0</v>
      </c>
      <c r="F34" s="9">
        <v>22505376</v>
      </c>
      <c r="G34" s="9">
        <v>22505376</v>
      </c>
      <c r="H34" s="9">
        <v>0</v>
      </c>
      <c r="I34" s="9">
        <v>17071149.190000001</v>
      </c>
      <c r="J34" s="10">
        <v>17071149.190000001</v>
      </c>
      <c r="K34" s="9"/>
      <c r="L34" s="9"/>
      <c r="M34" s="10">
        <v>0</v>
      </c>
      <c r="N34" s="51">
        <v>0</v>
      </c>
      <c r="O34" s="51">
        <v>5434226.8099999996</v>
      </c>
      <c r="P34" s="51">
        <v>5434226.8099999996</v>
      </c>
      <c r="Q34" s="9">
        <v>0</v>
      </c>
      <c r="R34" s="9">
        <v>0</v>
      </c>
      <c r="S34" s="10">
        <v>0</v>
      </c>
    </row>
    <row r="35" spans="2:19" ht="50.1" customHeight="1" x14ac:dyDescent="0.3">
      <c r="B35" s="76"/>
      <c r="C35" s="7">
        <v>2000</v>
      </c>
      <c r="D35" s="8" t="s">
        <v>22</v>
      </c>
      <c r="E35" s="9">
        <v>583100</v>
      </c>
      <c r="F35" s="9"/>
      <c r="G35" s="9">
        <v>583100</v>
      </c>
      <c r="H35" s="9">
        <v>0</v>
      </c>
      <c r="I35" s="9">
        <v>0</v>
      </c>
      <c r="J35" s="10">
        <v>0</v>
      </c>
      <c r="K35" s="9"/>
      <c r="L35" s="9"/>
      <c r="M35" s="10">
        <v>0</v>
      </c>
      <c r="N35" s="51">
        <v>0</v>
      </c>
      <c r="O35" s="51">
        <v>0</v>
      </c>
      <c r="P35" s="51">
        <v>0</v>
      </c>
      <c r="Q35" s="9">
        <v>583100</v>
      </c>
      <c r="R35" s="9">
        <v>0</v>
      </c>
      <c r="S35" s="10">
        <v>583100</v>
      </c>
    </row>
    <row r="36" spans="2:19" ht="50.1" customHeight="1" x14ac:dyDescent="0.3">
      <c r="B36" s="76"/>
      <c r="C36" s="7">
        <v>3000</v>
      </c>
      <c r="D36" s="8" t="s">
        <v>17</v>
      </c>
      <c r="E36" s="9">
        <v>43071655.5</v>
      </c>
      <c r="F36" s="9"/>
      <c r="G36" s="9">
        <v>43071655.5</v>
      </c>
      <c r="H36" s="9">
        <v>0</v>
      </c>
      <c r="I36" s="9">
        <v>0</v>
      </c>
      <c r="J36" s="10">
        <v>0</v>
      </c>
      <c r="K36" s="9"/>
      <c r="L36" s="9"/>
      <c r="M36" s="10">
        <v>0</v>
      </c>
      <c r="N36" s="51">
        <v>1296655.5</v>
      </c>
      <c r="O36" s="51">
        <v>0</v>
      </c>
      <c r="P36" s="51">
        <v>1296655.5</v>
      </c>
      <c r="Q36" s="9">
        <v>41775000</v>
      </c>
      <c r="R36" s="9">
        <v>0</v>
      </c>
      <c r="S36" s="10">
        <v>41775000</v>
      </c>
    </row>
    <row r="37" spans="2:19" ht="50.1" customHeight="1" x14ac:dyDescent="0.3">
      <c r="B37" s="77"/>
      <c r="C37" s="7">
        <v>5000</v>
      </c>
      <c r="D37" s="8" t="s">
        <v>18</v>
      </c>
      <c r="E37" s="9">
        <v>3495045.65</v>
      </c>
      <c r="F37" s="9">
        <v>329400</v>
      </c>
      <c r="G37" s="9">
        <v>3824445.65</v>
      </c>
      <c r="H37" s="9">
        <v>0</v>
      </c>
      <c r="I37" s="9">
        <v>0</v>
      </c>
      <c r="J37" s="10">
        <v>0</v>
      </c>
      <c r="K37" s="9"/>
      <c r="L37" s="9"/>
      <c r="M37" s="10">
        <v>0</v>
      </c>
      <c r="N37" s="51">
        <v>1795045.65</v>
      </c>
      <c r="O37" s="51">
        <v>0</v>
      </c>
      <c r="P37" s="51">
        <v>1795045.65</v>
      </c>
      <c r="Q37" s="9">
        <v>1700000</v>
      </c>
      <c r="R37" s="9">
        <v>329400</v>
      </c>
      <c r="S37" s="10">
        <v>2029400</v>
      </c>
    </row>
    <row r="38" spans="2:19" ht="65.099999999999994" customHeight="1" x14ac:dyDescent="0.3">
      <c r="B38" s="78">
        <v>11</v>
      </c>
      <c r="C38" s="79"/>
      <c r="D38" s="80" t="s">
        <v>28</v>
      </c>
      <c r="E38" s="10">
        <v>22657463</v>
      </c>
      <c r="F38" s="10">
        <v>21952102.469999999</v>
      </c>
      <c r="G38" s="10">
        <v>44609565.469999999</v>
      </c>
      <c r="H38" s="10">
        <v>100000</v>
      </c>
      <c r="I38" s="10">
        <v>13724520.07</v>
      </c>
      <c r="J38" s="10">
        <v>13824520.07</v>
      </c>
      <c r="K38" s="10">
        <v>0</v>
      </c>
      <c r="L38" s="10">
        <v>1399.99</v>
      </c>
      <c r="M38" s="10">
        <v>1399.99</v>
      </c>
      <c r="N38" s="51">
        <v>0</v>
      </c>
      <c r="O38" s="51">
        <v>5962796.4199999999</v>
      </c>
      <c r="P38" s="51">
        <v>5962796.4199999999</v>
      </c>
      <c r="Q38" s="10">
        <v>22557463</v>
      </c>
      <c r="R38" s="10">
        <v>2263385.9900000002</v>
      </c>
      <c r="S38" s="10">
        <v>24820848.990000002</v>
      </c>
    </row>
    <row r="39" spans="2:19" ht="50.1" customHeight="1" x14ac:dyDescent="0.3">
      <c r="B39" s="76"/>
      <c r="C39" s="7">
        <v>1000</v>
      </c>
      <c r="D39" s="8" t="s">
        <v>16</v>
      </c>
      <c r="E39" s="9">
        <v>0</v>
      </c>
      <c r="F39" s="9">
        <v>21390202.469999999</v>
      </c>
      <c r="G39" s="9">
        <v>21390202.469999999</v>
      </c>
      <c r="H39" s="9">
        <v>0</v>
      </c>
      <c r="I39" s="9">
        <v>13724520.07</v>
      </c>
      <c r="J39" s="10">
        <v>13724520.07</v>
      </c>
      <c r="K39" s="9">
        <v>0</v>
      </c>
      <c r="L39" s="9">
        <v>0</v>
      </c>
      <c r="M39" s="10">
        <v>0</v>
      </c>
      <c r="N39" s="51">
        <v>0</v>
      </c>
      <c r="O39" s="51">
        <v>5962796.4199999999</v>
      </c>
      <c r="P39" s="51">
        <v>5962796.4199999999</v>
      </c>
      <c r="Q39" s="9">
        <v>0</v>
      </c>
      <c r="R39" s="9">
        <v>1702885.9800000002</v>
      </c>
      <c r="S39" s="10">
        <v>1702885.9800000002</v>
      </c>
    </row>
    <row r="40" spans="2:19" ht="50.1" customHeight="1" x14ac:dyDescent="0.3">
      <c r="B40" s="76"/>
      <c r="C40" s="7">
        <v>2000</v>
      </c>
      <c r="D40" s="8" t="s">
        <v>22</v>
      </c>
      <c r="E40" s="9"/>
      <c r="F40" s="9">
        <v>500000</v>
      </c>
      <c r="G40" s="9">
        <v>500000</v>
      </c>
      <c r="H40" s="9">
        <v>0</v>
      </c>
      <c r="I40" s="9">
        <v>0</v>
      </c>
      <c r="J40" s="10">
        <v>0</v>
      </c>
      <c r="K40" s="9">
        <v>0</v>
      </c>
      <c r="L40" s="9">
        <v>0</v>
      </c>
      <c r="M40" s="10">
        <v>0</v>
      </c>
      <c r="N40" s="51">
        <v>0</v>
      </c>
      <c r="O40" s="51">
        <v>0</v>
      </c>
      <c r="P40" s="51">
        <v>0</v>
      </c>
      <c r="Q40" s="9">
        <v>0</v>
      </c>
      <c r="R40" s="9">
        <v>500000</v>
      </c>
      <c r="S40" s="10">
        <v>500000</v>
      </c>
    </row>
    <row r="41" spans="2:19" ht="50.1" customHeight="1" x14ac:dyDescent="0.3">
      <c r="B41" s="76"/>
      <c r="C41" s="7">
        <v>3000</v>
      </c>
      <c r="D41" s="8" t="s">
        <v>17</v>
      </c>
      <c r="E41" s="9">
        <v>5625000</v>
      </c>
      <c r="F41" s="9"/>
      <c r="G41" s="9">
        <v>5625000</v>
      </c>
      <c r="H41" s="9">
        <v>0</v>
      </c>
      <c r="I41" s="9">
        <v>0</v>
      </c>
      <c r="J41" s="10">
        <v>0</v>
      </c>
      <c r="K41" s="9">
        <v>0</v>
      </c>
      <c r="L41" s="9">
        <v>0</v>
      </c>
      <c r="M41" s="10">
        <v>0</v>
      </c>
      <c r="N41" s="51">
        <v>0</v>
      </c>
      <c r="O41" s="51">
        <v>0</v>
      </c>
      <c r="P41" s="51">
        <v>0</v>
      </c>
      <c r="Q41" s="9">
        <v>5625000</v>
      </c>
      <c r="R41" s="9">
        <v>0</v>
      </c>
      <c r="S41" s="10">
        <v>5625000</v>
      </c>
    </row>
    <row r="42" spans="2:19" ht="50.1" customHeight="1" x14ac:dyDescent="0.3">
      <c r="B42" s="77"/>
      <c r="C42" s="7">
        <v>5000</v>
      </c>
      <c r="D42" s="8" t="s">
        <v>18</v>
      </c>
      <c r="E42" s="9">
        <v>17032463</v>
      </c>
      <c r="F42" s="9">
        <v>61900</v>
      </c>
      <c r="G42" s="9">
        <v>17094363</v>
      </c>
      <c r="H42" s="9">
        <v>100000</v>
      </c>
      <c r="I42" s="9">
        <v>0</v>
      </c>
      <c r="J42" s="10">
        <v>100000</v>
      </c>
      <c r="K42" s="9">
        <v>0</v>
      </c>
      <c r="L42" s="9">
        <v>1399.99</v>
      </c>
      <c r="M42" s="10">
        <v>1399.99</v>
      </c>
      <c r="N42" s="51">
        <v>0</v>
      </c>
      <c r="O42" s="51">
        <v>0</v>
      </c>
      <c r="P42" s="51">
        <v>0</v>
      </c>
      <c r="Q42" s="9">
        <v>16932463</v>
      </c>
      <c r="R42" s="9">
        <v>60500.01</v>
      </c>
      <c r="S42" s="10">
        <v>16992963.010000002</v>
      </c>
    </row>
    <row r="43" spans="2:19" ht="100.5" customHeight="1" x14ac:dyDescent="0.3">
      <c r="B43" s="78">
        <v>12</v>
      </c>
      <c r="C43" s="79"/>
      <c r="D43" s="80" t="s">
        <v>29</v>
      </c>
      <c r="E43" s="10">
        <v>29000000</v>
      </c>
      <c r="F43" s="10">
        <v>20981131.75</v>
      </c>
      <c r="G43" s="10">
        <v>49981131.75</v>
      </c>
      <c r="H43" s="10">
        <v>0</v>
      </c>
      <c r="I43" s="10">
        <v>14953619.510000002</v>
      </c>
      <c r="J43" s="10">
        <v>14953619.510000002</v>
      </c>
      <c r="K43" s="10">
        <v>1488218.41</v>
      </c>
      <c r="L43" s="10">
        <v>0</v>
      </c>
      <c r="M43" s="10">
        <v>1488218.41</v>
      </c>
      <c r="N43" s="51">
        <v>17400000</v>
      </c>
      <c r="O43" s="51">
        <v>6027512.2400000002</v>
      </c>
      <c r="P43" s="51">
        <v>23427512.240000002</v>
      </c>
      <c r="Q43" s="10">
        <v>10111781.59</v>
      </c>
      <c r="R43" s="10">
        <v>-1.862645149230957E-9</v>
      </c>
      <c r="S43" s="10">
        <v>10111781.589999998</v>
      </c>
    </row>
    <row r="44" spans="2:19" ht="50.1" customHeight="1" x14ac:dyDescent="0.3">
      <c r="B44" s="76"/>
      <c r="C44" s="7">
        <v>1000</v>
      </c>
      <c r="D44" s="8" t="s">
        <v>16</v>
      </c>
      <c r="E44" s="9"/>
      <c r="F44" s="9">
        <v>20981131.75</v>
      </c>
      <c r="G44" s="9">
        <v>20981131.75</v>
      </c>
      <c r="H44" s="9">
        <v>0</v>
      </c>
      <c r="I44" s="9">
        <v>14953619.510000002</v>
      </c>
      <c r="J44" s="10">
        <v>14953619.510000002</v>
      </c>
      <c r="K44" s="9">
        <v>0</v>
      </c>
      <c r="L44" s="9">
        <v>0</v>
      </c>
      <c r="M44" s="10">
        <v>0</v>
      </c>
      <c r="N44" s="51">
        <v>0</v>
      </c>
      <c r="O44" s="51">
        <v>6027512.2400000002</v>
      </c>
      <c r="P44" s="51">
        <v>6027512.2400000002</v>
      </c>
      <c r="Q44" s="9">
        <v>0</v>
      </c>
      <c r="R44" s="9">
        <v>-1.862645149230957E-9</v>
      </c>
      <c r="S44" s="10">
        <v>-1.862645149230957E-9</v>
      </c>
    </row>
    <row r="45" spans="2:19" ht="50.1" customHeight="1" x14ac:dyDescent="0.3">
      <c r="B45" s="76"/>
      <c r="C45" s="7">
        <v>3000</v>
      </c>
      <c r="D45" s="8" t="s">
        <v>17</v>
      </c>
      <c r="E45" s="9">
        <v>25000000</v>
      </c>
      <c r="F45" s="9"/>
      <c r="G45" s="9">
        <v>25000000</v>
      </c>
      <c r="H45" s="9">
        <v>0</v>
      </c>
      <c r="I45" s="9">
        <v>0</v>
      </c>
      <c r="J45" s="10">
        <v>0</v>
      </c>
      <c r="K45" s="9">
        <v>1488218.41</v>
      </c>
      <c r="L45" s="9">
        <v>0</v>
      </c>
      <c r="M45" s="10">
        <v>1488218.41</v>
      </c>
      <c r="N45" s="51">
        <v>17400000</v>
      </c>
      <c r="O45" s="51">
        <v>0</v>
      </c>
      <c r="P45" s="51">
        <v>17400000</v>
      </c>
      <c r="Q45" s="9">
        <v>6111781.5899999999</v>
      </c>
      <c r="R45" s="9">
        <v>0</v>
      </c>
      <c r="S45" s="10">
        <v>6111781.5899999999</v>
      </c>
    </row>
    <row r="46" spans="2:19" ht="50.1" customHeight="1" x14ac:dyDescent="0.3">
      <c r="B46" s="77"/>
      <c r="C46" s="7">
        <v>5000</v>
      </c>
      <c r="D46" s="8" t="s">
        <v>18</v>
      </c>
      <c r="E46" s="9">
        <v>4000000</v>
      </c>
      <c r="F46" s="9"/>
      <c r="G46" s="9">
        <v>4000000</v>
      </c>
      <c r="H46" s="9">
        <v>0</v>
      </c>
      <c r="I46" s="9">
        <v>0</v>
      </c>
      <c r="J46" s="10">
        <v>0</v>
      </c>
      <c r="K46" s="9">
        <v>0</v>
      </c>
      <c r="L46" s="9">
        <v>0</v>
      </c>
      <c r="M46" s="10">
        <v>0</v>
      </c>
      <c r="N46" s="51">
        <v>0</v>
      </c>
      <c r="O46" s="51">
        <v>0</v>
      </c>
      <c r="P46" s="51">
        <v>0</v>
      </c>
      <c r="Q46" s="9">
        <v>4000000</v>
      </c>
      <c r="R46" s="9">
        <v>0</v>
      </c>
      <c r="S46" s="10">
        <v>4000000</v>
      </c>
    </row>
    <row r="47" spans="2:19" ht="93" customHeight="1" x14ac:dyDescent="0.3">
      <c r="B47" s="78">
        <v>15</v>
      </c>
      <c r="C47" s="79"/>
      <c r="D47" s="80" t="s">
        <v>30</v>
      </c>
      <c r="E47" s="10">
        <v>1260000</v>
      </c>
      <c r="F47" s="10">
        <v>13023345.02</v>
      </c>
      <c r="G47" s="10">
        <v>14283345.02</v>
      </c>
      <c r="H47" s="10">
        <v>800000</v>
      </c>
      <c r="I47" s="10">
        <v>0</v>
      </c>
      <c r="J47" s="10">
        <v>800000</v>
      </c>
      <c r="K47" s="10">
        <v>460000</v>
      </c>
      <c r="L47" s="10">
        <v>38871.980000000003</v>
      </c>
      <c r="M47" s="10">
        <v>498871.98</v>
      </c>
      <c r="N47" s="51">
        <v>0</v>
      </c>
      <c r="O47" s="51">
        <v>4922847.72</v>
      </c>
      <c r="P47" s="51">
        <v>4922847.72</v>
      </c>
      <c r="Q47" s="10">
        <v>0</v>
      </c>
      <c r="R47" s="10">
        <v>8061625.3199999994</v>
      </c>
      <c r="S47" s="10">
        <v>8061625.3199999994</v>
      </c>
    </row>
    <row r="48" spans="2:19" ht="50.1" customHeight="1" x14ac:dyDescent="0.3">
      <c r="B48" s="76"/>
      <c r="C48" s="7">
        <v>1000</v>
      </c>
      <c r="D48" s="8" t="s">
        <v>16</v>
      </c>
      <c r="E48" s="9"/>
      <c r="F48" s="9">
        <v>11448915.02</v>
      </c>
      <c r="G48" s="9">
        <v>11448915.02</v>
      </c>
      <c r="H48" s="9">
        <v>0</v>
      </c>
      <c r="I48" s="9">
        <v>0</v>
      </c>
      <c r="J48" s="10">
        <v>0</v>
      </c>
      <c r="K48" s="9">
        <v>0</v>
      </c>
      <c r="L48" s="9">
        <v>0</v>
      </c>
      <c r="M48" s="10">
        <v>0</v>
      </c>
      <c r="N48" s="51">
        <v>0</v>
      </c>
      <c r="O48" s="51">
        <v>4922847.72</v>
      </c>
      <c r="P48" s="51">
        <v>4922847.72</v>
      </c>
      <c r="Q48" s="9">
        <v>0</v>
      </c>
      <c r="R48" s="9">
        <v>6526067.2999999989</v>
      </c>
      <c r="S48" s="10">
        <v>6526067.2999999989</v>
      </c>
    </row>
    <row r="49" spans="2:19" ht="46.5" customHeight="1" x14ac:dyDescent="0.3">
      <c r="B49" s="76"/>
      <c r="C49" s="7">
        <v>2000</v>
      </c>
      <c r="D49" s="8" t="s">
        <v>22</v>
      </c>
      <c r="E49" s="9">
        <v>0</v>
      </c>
      <c r="F49" s="9">
        <v>12000</v>
      </c>
      <c r="G49" s="9">
        <v>12000</v>
      </c>
      <c r="H49" s="9">
        <v>0</v>
      </c>
      <c r="I49" s="9">
        <v>0</v>
      </c>
      <c r="J49" s="10">
        <v>0</v>
      </c>
      <c r="K49" s="9">
        <v>0</v>
      </c>
      <c r="L49" s="9">
        <v>9925.02</v>
      </c>
      <c r="M49" s="10">
        <v>9925.02</v>
      </c>
      <c r="N49" s="51">
        <v>0</v>
      </c>
      <c r="O49" s="51">
        <v>0</v>
      </c>
      <c r="P49" s="51">
        <v>0</v>
      </c>
      <c r="Q49" s="9">
        <v>0</v>
      </c>
      <c r="R49" s="9">
        <v>2074.9799999999996</v>
      </c>
      <c r="S49" s="10">
        <v>2074.9799999999996</v>
      </c>
    </row>
    <row r="50" spans="2:19" ht="50.1" customHeight="1" x14ac:dyDescent="0.3">
      <c r="B50" s="76"/>
      <c r="C50" s="7">
        <v>3000</v>
      </c>
      <c r="D50" s="8" t="s">
        <v>17</v>
      </c>
      <c r="E50" s="9">
        <v>1260000</v>
      </c>
      <c r="F50" s="9"/>
      <c r="G50" s="9">
        <v>1260000</v>
      </c>
      <c r="H50" s="9">
        <v>800000</v>
      </c>
      <c r="I50" s="9">
        <v>0</v>
      </c>
      <c r="J50" s="10">
        <v>800000</v>
      </c>
      <c r="K50" s="9">
        <v>460000</v>
      </c>
      <c r="L50" s="9">
        <v>0</v>
      </c>
      <c r="M50" s="10">
        <v>460000</v>
      </c>
      <c r="N50" s="51">
        <v>0</v>
      </c>
      <c r="O50" s="51">
        <v>0</v>
      </c>
      <c r="P50" s="51">
        <v>0</v>
      </c>
      <c r="Q50" s="9">
        <v>0</v>
      </c>
      <c r="R50" s="9">
        <v>0</v>
      </c>
      <c r="S50" s="10">
        <v>0</v>
      </c>
    </row>
    <row r="51" spans="2:19" ht="50.1" customHeight="1" x14ac:dyDescent="0.3">
      <c r="B51" s="77"/>
      <c r="C51" s="7">
        <v>5000</v>
      </c>
      <c r="D51" s="8" t="s">
        <v>18</v>
      </c>
      <c r="E51" s="9"/>
      <c r="F51" s="9">
        <v>1562430</v>
      </c>
      <c r="G51" s="9">
        <v>1562430</v>
      </c>
      <c r="H51" s="9">
        <v>0</v>
      </c>
      <c r="I51" s="9">
        <v>0</v>
      </c>
      <c r="J51" s="10">
        <v>0</v>
      </c>
      <c r="K51" s="9">
        <v>0</v>
      </c>
      <c r="L51" s="9">
        <v>28946.960000000003</v>
      </c>
      <c r="M51" s="10">
        <v>28946.960000000003</v>
      </c>
      <c r="N51" s="51">
        <v>0</v>
      </c>
      <c r="O51" s="51">
        <v>0</v>
      </c>
      <c r="P51" s="51">
        <v>0</v>
      </c>
      <c r="Q51" s="9">
        <v>0</v>
      </c>
      <c r="R51" s="9">
        <v>1533483.04</v>
      </c>
      <c r="S51" s="10">
        <v>1533483.04</v>
      </c>
    </row>
    <row r="52" spans="2:19" ht="125.25" customHeight="1" x14ac:dyDescent="0.3">
      <c r="B52" s="78">
        <v>17</v>
      </c>
      <c r="C52" s="79"/>
      <c r="D52" s="80" t="s">
        <v>31</v>
      </c>
      <c r="E52" s="10">
        <v>318346485.34500003</v>
      </c>
      <c r="F52" s="10">
        <v>179100</v>
      </c>
      <c r="G52" s="10">
        <v>318525585.34500003</v>
      </c>
      <c r="H52" s="10">
        <v>45283245.549999997</v>
      </c>
      <c r="I52" s="10">
        <v>0</v>
      </c>
      <c r="J52" s="10">
        <v>45283245.549999997</v>
      </c>
      <c r="K52" s="10">
        <v>41233500</v>
      </c>
      <c r="L52" s="10">
        <v>6700</v>
      </c>
      <c r="M52" s="10">
        <v>41240200</v>
      </c>
      <c r="N52" s="51">
        <v>209735403.535</v>
      </c>
      <c r="O52" s="51">
        <v>172399.2</v>
      </c>
      <c r="P52" s="51">
        <v>209907802.73499998</v>
      </c>
      <c r="Q52" s="10">
        <v>22094336.260000002</v>
      </c>
      <c r="R52" s="10">
        <v>0.7999999999992724</v>
      </c>
      <c r="S52" s="10">
        <v>22094337.060000002</v>
      </c>
    </row>
    <row r="53" spans="2:19" ht="50.1" customHeight="1" x14ac:dyDescent="0.3">
      <c r="B53" s="76"/>
      <c r="C53" s="7">
        <v>2000</v>
      </c>
      <c r="D53" s="8" t="s">
        <v>22</v>
      </c>
      <c r="E53" s="9">
        <v>180529606.47000003</v>
      </c>
      <c r="F53" s="9">
        <v>172400</v>
      </c>
      <c r="G53" s="9">
        <v>180702006.47000003</v>
      </c>
      <c r="H53" s="9">
        <v>32598815</v>
      </c>
      <c r="I53" s="9">
        <v>0</v>
      </c>
      <c r="J53" s="10">
        <v>32598815</v>
      </c>
      <c r="K53" s="9">
        <v>0</v>
      </c>
      <c r="L53" s="9">
        <v>0</v>
      </c>
      <c r="M53" s="10">
        <v>0</v>
      </c>
      <c r="N53" s="51">
        <v>143701128.09999999</v>
      </c>
      <c r="O53" s="51">
        <v>172399.2</v>
      </c>
      <c r="P53" s="51">
        <v>143873527.29999998</v>
      </c>
      <c r="Q53" s="9">
        <v>4229663.370000001</v>
      </c>
      <c r="R53" s="9">
        <v>0.7999999999992724</v>
      </c>
      <c r="S53" s="10">
        <v>4229664.1700000009</v>
      </c>
    </row>
    <row r="54" spans="2:19" ht="50.1" customHeight="1" thickBot="1" x14ac:dyDescent="0.35">
      <c r="B54" s="77"/>
      <c r="C54" s="7">
        <v>5000</v>
      </c>
      <c r="D54" s="8" t="s">
        <v>18</v>
      </c>
      <c r="E54" s="9">
        <v>137816878.875</v>
      </c>
      <c r="F54" s="9">
        <v>6700</v>
      </c>
      <c r="G54" s="9">
        <v>137823578.875</v>
      </c>
      <c r="H54" s="9">
        <v>12684430.550000001</v>
      </c>
      <c r="I54" s="9">
        <v>0</v>
      </c>
      <c r="J54" s="10">
        <v>12684430.550000001</v>
      </c>
      <c r="K54" s="9">
        <v>41233500</v>
      </c>
      <c r="L54" s="9">
        <v>6700</v>
      </c>
      <c r="M54" s="52">
        <v>41240200</v>
      </c>
      <c r="N54" s="55">
        <v>66034275.435000002</v>
      </c>
      <c r="O54" s="55">
        <v>0</v>
      </c>
      <c r="P54" s="55">
        <v>66034275.435000002</v>
      </c>
      <c r="Q54" s="53">
        <v>17864672.890000001</v>
      </c>
      <c r="R54" s="9">
        <v>0</v>
      </c>
      <c r="S54" s="10">
        <v>17864672.890000001</v>
      </c>
    </row>
    <row r="55" spans="2:19" ht="52.5" customHeight="1" thickBot="1" x14ac:dyDescent="0.35">
      <c r="B55" s="12"/>
      <c r="C55" s="12"/>
      <c r="D55" s="13" t="s">
        <v>32</v>
      </c>
      <c r="E55" s="14">
        <v>626530251.995</v>
      </c>
      <c r="F55" s="14">
        <v>156632563.00000003</v>
      </c>
      <c r="G55" s="14">
        <v>783162814.995</v>
      </c>
      <c r="H55" s="14">
        <v>46183245.549999997</v>
      </c>
      <c r="I55" s="14">
        <v>51985995.800000012</v>
      </c>
      <c r="J55" s="14">
        <v>98169241.350000009</v>
      </c>
      <c r="K55" s="14">
        <v>43181718.409999996</v>
      </c>
      <c r="L55" s="14">
        <v>1046971.97</v>
      </c>
      <c r="M55" s="14">
        <v>44228690.379999995</v>
      </c>
      <c r="N55" s="54">
        <v>391373292.315</v>
      </c>
      <c r="O55" s="54">
        <v>80141080.450000003</v>
      </c>
      <c r="P55" s="54">
        <v>471514372.76499999</v>
      </c>
      <c r="Q55" s="14">
        <v>145791995.72</v>
      </c>
      <c r="R55" s="14">
        <v>23458514.780000001</v>
      </c>
      <c r="S55" s="14">
        <v>169250510.5</v>
      </c>
    </row>
    <row r="56" spans="2:19" ht="39" customHeight="1" x14ac:dyDescent="0.3">
      <c r="B56" s="15"/>
      <c r="C56" s="15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8"/>
    </row>
    <row r="57" spans="2:19" ht="39" customHeight="1" thickBot="1" x14ac:dyDescent="0.35">
      <c r="B57" s="15"/>
      <c r="C57" s="15"/>
      <c r="D57" s="16"/>
      <c r="E57" s="16"/>
      <c r="F57" s="16"/>
      <c r="G57" s="16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2:19" ht="50.1" customHeight="1" thickBot="1" x14ac:dyDescent="0.35">
      <c r="B58" s="19"/>
      <c r="C58" s="19"/>
      <c r="D58" s="20"/>
      <c r="E58" s="72" t="s">
        <v>10</v>
      </c>
      <c r="F58" s="72"/>
      <c r="G58" s="72"/>
      <c r="H58" s="72" t="s">
        <v>11</v>
      </c>
      <c r="I58" s="72"/>
      <c r="J58" s="72"/>
      <c r="K58" s="72" t="s">
        <v>12</v>
      </c>
      <c r="L58" s="72"/>
      <c r="M58" s="72"/>
      <c r="N58" s="72" t="s">
        <v>13</v>
      </c>
      <c r="O58" s="72"/>
      <c r="P58" s="72"/>
      <c r="Q58" s="72" t="s">
        <v>14</v>
      </c>
      <c r="R58" s="72"/>
      <c r="S58" s="72"/>
    </row>
    <row r="59" spans="2:19" ht="54" customHeight="1" thickBot="1" x14ac:dyDescent="0.35">
      <c r="B59" s="19"/>
      <c r="C59" s="19"/>
      <c r="D59" s="20"/>
      <c r="E59" s="21" t="s">
        <v>1</v>
      </c>
      <c r="F59" s="21" t="s">
        <v>2</v>
      </c>
      <c r="G59" s="21" t="s">
        <v>3</v>
      </c>
      <c r="H59" s="21" t="s">
        <v>1</v>
      </c>
      <c r="I59" s="21" t="s">
        <v>2</v>
      </c>
      <c r="J59" s="21" t="s">
        <v>3</v>
      </c>
      <c r="K59" s="21" t="s">
        <v>1</v>
      </c>
      <c r="L59" s="21" t="s">
        <v>2</v>
      </c>
      <c r="M59" s="21" t="s">
        <v>3</v>
      </c>
      <c r="N59" s="21" t="s">
        <v>1</v>
      </c>
      <c r="O59" s="21" t="s">
        <v>2</v>
      </c>
      <c r="P59" s="21" t="s">
        <v>3</v>
      </c>
      <c r="Q59" s="21" t="s">
        <v>1</v>
      </c>
      <c r="R59" s="21" t="s">
        <v>2</v>
      </c>
      <c r="S59" s="21" t="s">
        <v>3</v>
      </c>
    </row>
    <row r="60" spans="2:19" ht="57.75" customHeight="1" x14ac:dyDescent="0.3">
      <c r="B60" s="19"/>
      <c r="C60" s="22">
        <v>1000</v>
      </c>
      <c r="D60" s="23" t="s">
        <v>16</v>
      </c>
      <c r="E60" s="24">
        <v>0</v>
      </c>
      <c r="F60" s="25">
        <v>117565715.49999999</v>
      </c>
      <c r="G60" s="26">
        <v>117565715.49999999</v>
      </c>
      <c r="H60" s="24">
        <v>0</v>
      </c>
      <c r="I60" s="25">
        <v>45749288.770000003</v>
      </c>
      <c r="J60" s="26">
        <v>45749288.770000003</v>
      </c>
      <c r="K60" s="24">
        <v>0</v>
      </c>
      <c r="L60" s="25">
        <v>0</v>
      </c>
      <c r="M60" s="26">
        <v>0</v>
      </c>
      <c r="N60" s="24">
        <f>+N11+N16+N34+N39+N44+N48</f>
        <v>0</v>
      </c>
      <c r="O60" s="25">
        <f>+O11+O16+O34+O39+O44+O48</f>
        <v>61993695.050000004</v>
      </c>
      <c r="P60" s="26">
        <f t="shared" ref="P60" si="0">+P11+P16+P34+P39+P44+P48</f>
        <v>61993695.050000004</v>
      </c>
      <c r="Q60" s="27">
        <v>0</v>
      </c>
      <c r="R60" s="25">
        <v>9822731.679999996</v>
      </c>
      <c r="S60" s="26">
        <v>9822731.679999996</v>
      </c>
    </row>
    <row r="61" spans="2:19" ht="57.75" customHeight="1" x14ac:dyDescent="0.3">
      <c r="B61" s="19"/>
      <c r="C61" s="28">
        <v>2000</v>
      </c>
      <c r="D61" s="29" t="s">
        <v>22</v>
      </c>
      <c r="E61" s="30">
        <v>185558106.47000003</v>
      </c>
      <c r="F61" s="31">
        <v>2298651.2000000002</v>
      </c>
      <c r="G61" s="32">
        <v>187856757.67000002</v>
      </c>
      <c r="H61" s="30">
        <v>32598815</v>
      </c>
      <c r="I61" s="31">
        <v>0</v>
      </c>
      <c r="J61" s="32">
        <v>32598815</v>
      </c>
      <c r="K61" s="30">
        <v>0</v>
      </c>
      <c r="L61" s="31">
        <v>9925.02</v>
      </c>
      <c r="M61" s="32">
        <v>9925.02</v>
      </c>
      <c r="N61" s="30">
        <f>+N18+N24+N28+N35+N40+N49+N53</f>
        <v>143701128.09999999</v>
      </c>
      <c r="O61" s="31">
        <f>+O18+O24+O28+O35+O40+O49+O53</f>
        <v>634885.4</v>
      </c>
      <c r="P61" s="32">
        <f t="shared" ref="P61" si="1">+P18+P24+P28+P35+P40+P49+P53</f>
        <v>144336013.49999997</v>
      </c>
      <c r="Q61" s="33">
        <v>9258163.370000001</v>
      </c>
      <c r="R61" s="31">
        <v>1653840.78</v>
      </c>
      <c r="S61" s="32">
        <v>10912004.15</v>
      </c>
    </row>
    <row r="62" spans="2:19" ht="57.75" customHeight="1" x14ac:dyDescent="0.3">
      <c r="B62" s="19"/>
      <c r="C62" s="28">
        <v>3000</v>
      </c>
      <c r="D62" s="29" t="s">
        <v>17</v>
      </c>
      <c r="E62" s="30">
        <v>129423403.5</v>
      </c>
      <c r="F62" s="31">
        <v>10025000</v>
      </c>
      <c r="G62" s="32">
        <v>139448403.5</v>
      </c>
      <c r="H62" s="30">
        <v>800000</v>
      </c>
      <c r="I62" s="9">
        <v>0</v>
      </c>
      <c r="J62" s="32">
        <v>800000</v>
      </c>
      <c r="K62" s="30">
        <v>1948218.41</v>
      </c>
      <c r="L62" s="31">
        <v>1000000</v>
      </c>
      <c r="M62" s="32">
        <v>2948218.41</v>
      </c>
      <c r="N62" s="30">
        <f>+N12+N19+N25+N31+N36+N41+N45+N50</f>
        <v>71087505.5</v>
      </c>
      <c r="O62" s="31">
        <f t="shared" ref="O62:P62" si="2">+O12+O19+O25+O31+O36+O41+O45+O50</f>
        <v>700000</v>
      </c>
      <c r="P62" s="32">
        <f t="shared" si="2"/>
        <v>71787505.5</v>
      </c>
      <c r="Q62" s="33">
        <v>55587679.590000004</v>
      </c>
      <c r="R62" s="31">
        <v>8325000</v>
      </c>
      <c r="S62" s="32">
        <v>63912679.590000004</v>
      </c>
    </row>
    <row r="63" spans="2:19" ht="86.25" customHeight="1" x14ac:dyDescent="0.3">
      <c r="B63" s="19"/>
      <c r="C63" s="28">
        <v>4000</v>
      </c>
      <c r="D63" s="29" t="s">
        <v>23</v>
      </c>
      <c r="E63" s="30">
        <v>1325000</v>
      </c>
      <c r="F63" s="31">
        <v>8275000</v>
      </c>
      <c r="G63" s="32">
        <v>9600000</v>
      </c>
      <c r="H63" s="30">
        <v>0</v>
      </c>
      <c r="I63" s="9">
        <v>0</v>
      </c>
      <c r="J63" s="32">
        <v>0</v>
      </c>
      <c r="K63" s="30">
        <v>0</v>
      </c>
      <c r="L63" s="31">
        <v>0</v>
      </c>
      <c r="M63" s="32">
        <v>0</v>
      </c>
      <c r="N63" s="30">
        <f>+N20</f>
        <v>1325000</v>
      </c>
      <c r="O63" s="31">
        <f t="shared" ref="O63:P63" si="3">+O20</f>
        <v>8275000</v>
      </c>
      <c r="P63" s="32">
        <f t="shared" si="3"/>
        <v>9600000</v>
      </c>
      <c r="Q63" s="33">
        <v>0</v>
      </c>
      <c r="R63" s="31">
        <v>0</v>
      </c>
      <c r="S63" s="32">
        <v>0</v>
      </c>
    </row>
    <row r="64" spans="2:19" ht="57.75" customHeight="1" x14ac:dyDescent="0.3">
      <c r="B64" s="19"/>
      <c r="C64" s="28">
        <v>5000</v>
      </c>
      <c r="D64" s="29" t="s">
        <v>18</v>
      </c>
      <c r="E64" s="30">
        <v>301223742.02499998</v>
      </c>
      <c r="F64" s="31">
        <v>11258626.300000001</v>
      </c>
      <c r="G64" s="32">
        <v>312482368.32499999</v>
      </c>
      <c r="H64" s="30">
        <v>12784430.550000001</v>
      </c>
      <c r="I64" s="31">
        <v>0</v>
      </c>
      <c r="J64" s="32">
        <v>12784430.550000001</v>
      </c>
      <c r="K64" s="30">
        <v>41233500</v>
      </c>
      <c r="L64" s="31">
        <v>37046.950000000004</v>
      </c>
      <c r="M64" s="32">
        <v>41270546.950000003</v>
      </c>
      <c r="N64" s="30">
        <f>+N13+N21+N26+N29+N32+N37+N42+N46+N51+N54</f>
        <v>175259658.715</v>
      </c>
      <c r="O64" s="31">
        <f t="shared" ref="O64:P64" si="4">+O13+O21+O26+O29+O32+O37+O42+O46+O51+O54</f>
        <v>8537500</v>
      </c>
      <c r="P64" s="32">
        <f t="shared" si="4"/>
        <v>183797158.715</v>
      </c>
      <c r="Q64" s="34">
        <v>71946152.75999999</v>
      </c>
      <c r="R64" s="31">
        <v>2684079.35</v>
      </c>
      <c r="S64" s="32">
        <v>74630232.109999985</v>
      </c>
    </row>
    <row r="65" spans="2:19" ht="57.75" customHeight="1" thickBot="1" x14ac:dyDescent="0.35">
      <c r="B65" s="19"/>
      <c r="C65" s="35">
        <v>6000</v>
      </c>
      <c r="D65" s="36" t="s">
        <v>19</v>
      </c>
      <c r="E65" s="37">
        <v>9000000</v>
      </c>
      <c r="F65" s="38">
        <v>7209570</v>
      </c>
      <c r="G65" s="39">
        <v>16209570</v>
      </c>
      <c r="H65" s="37">
        <v>0</v>
      </c>
      <c r="I65" s="38">
        <v>6236707.0300000003</v>
      </c>
      <c r="J65" s="39">
        <v>6236707.0300000003</v>
      </c>
      <c r="K65" s="37">
        <v>0</v>
      </c>
      <c r="L65" s="38">
        <v>0</v>
      </c>
      <c r="M65" s="39">
        <v>0</v>
      </c>
      <c r="N65" s="37">
        <f>+N14+N22</f>
        <v>0</v>
      </c>
      <c r="O65" s="38">
        <f t="shared" ref="O65:P65" si="5">+O14+O22</f>
        <v>0</v>
      </c>
      <c r="P65" s="39">
        <f t="shared" si="5"/>
        <v>0</v>
      </c>
      <c r="Q65" s="40">
        <v>9000000</v>
      </c>
      <c r="R65" s="38">
        <v>972862.96999999974</v>
      </c>
      <c r="S65" s="39">
        <v>9972862.9699999988</v>
      </c>
    </row>
    <row r="66" spans="2:19" ht="54" customHeight="1" thickBot="1" x14ac:dyDescent="0.35">
      <c r="B66" s="19"/>
      <c r="C66" s="19"/>
      <c r="D66" s="41" t="s">
        <v>3</v>
      </c>
      <c r="E66" s="42">
        <v>626530251.995</v>
      </c>
      <c r="F66" s="42">
        <v>156632563</v>
      </c>
      <c r="G66" s="42">
        <v>783162814.995</v>
      </c>
      <c r="H66" s="42">
        <v>46183245.549999997</v>
      </c>
      <c r="I66" s="42">
        <v>51985995.800000004</v>
      </c>
      <c r="J66" s="43">
        <v>98169241.349999994</v>
      </c>
      <c r="K66" s="42">
        <v>43181718.409999996</v>
      </c>
      <c r="L66" s="42">
        <v>1046971.97</v>
      </c>
      <c r="M66" s="44">
        <v>44228690.379999995</v>
      </c>
      <c r="N66" s="42">
        <f>+N60+N61+N62+N63+N64+N65</f>
        <v>391373292.315</v>
      </c>
      <c r="O66" s="42">
        <f t="shared" ref="O66:P66" si="6">+O60+O61+O62+O63+O64+O65</f>
        <v>80141080.450000003</v>
      </c>
      <c r="P66" s="44">
        <f t="shared" si="6"/>
        <v>471514372.76499999</v>
      </c>
      <c r="Q66" s="42">
        <v>145791995.72</v>
      </c>
      <c r="R66" s="42">
        <v>23458514.779999994</v>
      </c>
      <c r="S66" s="42">
        <v>169250510.5</v>
      </c>
    </row>
    <row r="67" spans="2:19" ht="32.25" customHeight="1" x14ac:dyDescent="0.3">
      <c r="B67" s="45"/>
      <c r="C67" s="45"/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2:19" ht="57.75" customHeight="1" x14ac:dyDescent="0.3">
      <c r="F68" s="48">
        <f>F55-F66</f>
        <v>0</v>
      </c>
      <c r="O68" s="56"/>
      <c r="Q68" s="49"/>
      <c r="R68" s="49"/>
      <c r="S68" s="49"/>
    </row>
    <row r="69" spans="2:19" ht="24" x14ac:dyDescent="0.3">
      <c r="E69" s="50"/>
      <c r="F69" s="50"/>
      <c r="G69" s="50"/>
    </row>
    <row r="70" spans="2:19" ht="24" x14ac:dyDescent="0.3">
      <c r="E70" s="50"/>
      <c r="F70" s="50"/>
      <c r="G70" s="50"/>
    </row>
  </sheetData>
  <mergeCells count="30">
    <mergeCell ref="B15:B16"/>
    <mergeCell ref="Q58:S58"/>
    <mergeCell ref="B23:B26"/>
    <mergeCell ref="B27:B29"/>
    <mergeCell ref="B30:B32"/>
    <mergeCell ref="B33:B37"/>
    <mergeCell ref="B38:B42"/>
    <mergeCell ref="B43:B46"/>
    <mergeCell ref="B47:B51"/>
    <mergeCell ref="B52:B54"/>
    <mergeCell ref="E58:G58"/>
    <mergeCell ref="H58:J58"/>
    <mergeCell ref="K58:M58"/>
    <mergeCell ref="N58:P58"/>
    <mergeCell ref="B17:B22"/>
    <mergeCell ref="B10:B14"/>
    <mergeCell ref="D1:R1"/>
    <mergeCell ref="D2:R2"/>
    <mergeCell ref="D4:R4"/>
    <mergeCell ref="D5:R5"/>
    <mergeCell ref="B7:B9"/>
    <mergeCell ref="C7:C9"/>
    <mergeCell ref="D7:D9"/>
    <mergeCell ref="E7:S7"/>
    <mergeCell ref="E8:G8"/>
    <mergeCell ref="H8:J8"/>
    <mergeCell ref="B3:S3"/>
    <mergeCell ref="K8:M8"/>
    <mergeCell ref="N8:P8"/>
    <mergeCell ref="Q8:S8"/>
  </mergeCells>
  <printOptions horizontalCentered="1"/>
  <pageMargins left="0.39370078740157483" right="0.19685039370078741" top="0.19685039370078741" bottom="0.19685039370078741" header="0.51181102362204722" footer="0.51181102362204722"/>
  <pageSetup scale="2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GENERAL</vt:lpstr>
      <vt:lpstr>GENERAL!Área_de_impresión</vt:lpstr>
      <vt:lpstr>GENERAL!Títulos_a_imprimir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gsanchezc</dc:creator>
  <cp:lastModifiedBy>Arely</cp:lastModifiedBy>
  <dcterms:created xsi:type="dcterms:W3CDTF">2015-04-09T22:48:48Z</dcterms:created>
  <dcterms:modified xsi:type="dcterms:W3CDTF">2016-01-20T16:48:27Z</dcterms:modified>
</cp:coreProperties>
</file>